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rto.be\dfs\homedrives\neuckef\ordening\1803-nieuwe IPG's\"/>
    </mc:Choice>
  </mc:AlternateContent>
  <bookViews>
    <workbookView xWindow="10260" yWindow="0" windowWidth="11736" windowHeight="9636"/>
  </bookViews>
  <sheets>
    <sheet name="IPO" sheetId="4" r:id="rId1"/>
    <sheet name="IPO info" sheetId="11" r:id="rId2"/>
    <sheet name="INFO IPG" sheetId="10" state="hidden" r:id="rId3"/>
    <sheet name="invulvelden" sheetId="9" state="hidden" r:id="rId4"/>
  </sheets>
  <definedNames>
    <definedName name="_xlnm.Print_Area" localSheetId="2">'INFO IPG'!$A$1:$C$58</definedName>
    <definedName name="_xlnm.Print_Area" localSheetId="0">IPO!$A$1:$I$58</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D58" i="4" l="1"/>
  <c r="E55" i="4" l="1"/>
  <c r="E57" i="4"/>
  <c r="C22" i="4"/>
  <c r="C9" i="4"/>
  <c r="G12" i="4"/>
  <c r="E12" i="4"/>
  <c r="C18" i="9"/>
  <c r="C19" i="9"/>
  <c r="C20" i="9"/>
  <c r="C21" i="9"/>
  <c r="C22" i="9"/>
  <c r="C23" i="9"/>
  <c r="C24" i="9"/>
  <c r="C25" i="9"/>
  <c r="C26" i="9"/>
  <c r="C27" i="9"/>
  <c r="C28" i="9"/>
  <c r="C29" i="9"/>
  <c r="C30" i="9"/>
  <c r="C31" i="9"/>
  <c r="C17" i="9"/>
  <c r="F13" i="4"/>
  <c r="H14" i="4"/>
  <c r="F15" i="4"/>
  <c r="B21" i="4"/>
  <c r="E20" i="4"/>
  <c r="E21" i="4"/>
  <c r="D16" i="4"/>
  <c r="H15" i="4"/>
  <c r="K38" i="4"/>
  <c r="K36" i="4"/>
</calcChain>
</file>

<file path=xl/comments1.xml><?xml version="1.0" encoding="utf-8"?>
<comments xmlns="http://schemas.openxmlformats.org/spreadsheetml/2006/main">
  <authors>
    <author>Ivo PEETERS</author>
  </authors>
  <commentList>
    <comment ref="B34" authorId="0" shapeId="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D34" authorId="0" shapeId="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B36" authorId="0" shapeId="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36" authorId="0" shapeId="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B38" authorId="0" shapeId="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50</t>
        </r>
      </text>
    </comment>
    <comment ref="C38" authorId="0" shapeId="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50</t>
        </r>
      </text>
    </comment>
    <comment ref="C51" authorId="0" shapeId="0">
      <text>
        <r>
          <rPr>
            <sz val="9"/>
            <color indexed="81"/>
            <rFont val="Tahoma"/>
            <family val="2"/>
          </rPr>
          <t>Indien gekend.
Te bekomen via vrt contactpersonen:
EPRO-cel of aanbodverantwoordelijke</t>
        </r>
      </text>
    </comment>
  </commentList>
</comments>
</file>

<file path=xl/sharedStrings.xml><?xml version="1.0" encoding="utf-8"?>
<sst xmlns="http://schemas.openxmlformats.org/spreadsheetml/2006/main" count="417" uniqueCount="294">
  <si>
    <t>Programma:</t>
  </si>
  <si>
    <t>Net:</t>
  </si>
  <si>
    <t>Eén</t>
  </si>
  <si>
    <t>Canvas</t>
  </si>
  <si>
    <t>Ketnet</t>
  </si>
  <si>
    <t>Ja/Nee</t>
  </si>
  <si>
    <t>Videoformaat</t>
  </si>
  <si>
    <t>Geluid</t>
  </si>
  <si>
    <t>Beeldverhouding</t>
  </si>
  <si>
    <t>Stereo</t>
  </si>
  <si>
    <t>Mono</t>
  </si>
  <si>
    <t>Surround</t>
  </si>
  <si>
    <t>D10  4.2.2</t>
  </si>
  <si>
    <t>DV_25  4.2.0</t>
  </si>
  <si>
    <t>HD 1080i</t>
  </si>
  <si>
    <t>SD  16/9</t>
  </si>
  <si>
    <t>SD  4/3</t>
  </si>
  <si>
    <t>HD  16/9</t>
  </si>
  <si>
    <t>Productiehuis</t>
  </si>
  <si>
    <t>Intern</t>
  </si>
  <si>
    <t>Extern</t>
  </si>
  <si>
    <t>Geen</t>
  </si>
  <si>
    <t>Productieorder-nr:</t>
  </si>
  <si>
    <t>Productiehuis:</t>
  </si>
  <si>
    <t>Producer:</t>
  </si>
  <si>
    <t>Regisseur:</t>
  </si>
  <si>
    <t>Opgemaakt door:</t>
  </si>
  <si>
    <t>VERANTWOORDELIJKEN</t>
  </si>
  <si>
    <t xml:space="preserve">Uitzendtitel: </t>
  </si>
  <si>
    <t>Mailinglist</t>
  </si>
  <si>
    <t xml:space="preserve">Datum opmaak: </t>
  </si>
  <si>
    <t>Kiezen aub</t>
  </si>
  <si>
    <t>Afl.niveau</t>
  </si>
  <si>
    <t>Filebased</t>
  </si>
  <si>
    <t>Aanl. Vorm</t>
  </si>
  <si>
    <t>VIDEO ON DEMAND (VOD) Rechten te clearen voor:</t>
  </si>
  <si>
    <t xml:space="preserve">Formulier is op: </t>
  </si>
  <si>
    <t>voor intern gebruik
en archivering</t>
  </si>
  <si>
    <t>Vrt verantwoord.:</t>
  </si>
  <si>
    <t>Digi beta</t>
  </si>
  <si>
    <t>Harde schijf</t>
  </si>
  <si>
    <t>16+</t>
  </si>
  <si>
    <t>16+ bis</t>
  </si>
  <si>
    <t>Assistent:</t>
  </si>
  <si>
    <t>Hdcam</t>
  </si>
  <si>
    <t>DVCproHD</t>
  </si>
  <si>
    <t>beeldverh</t>
  </si>
  <si>
    <t>16/9</t>
  </si>
  <si>
    <t>4/3</t>
  </si>
  <si>
    <t xml:space="preserve">kijkadvies:   </t>
  </si>
  <si>
    <t>12+</t>
  </si>
  <si>
    <t>Ja</t>
  </si>
  <si>
    <t>Nee</t>
  </si>
  <si>
    <t>Seks</t>
  </si>
  <si>
    <t>Geweld</t>
  </si>
  <si>
    <t>Angst</t>
  </si>
  <si>
    <t>Drugs</t>
  </si>
  <si>
    <t>Omgang</t>
  </si>
  <si>
    <t>Zelfmoord</t>
  </si>
  <si>
    <t>Taal</t>
  </si>
  <si>
    <t>Afl/Reeks</t>
  </si>
  <si>
    <t>Vertaling</t>
  </si>
  <si>
    <t>Open ondertiteling?</t>
  </si>
  <si>
    <t>gsm/tel:</t>
  </si>
  <si>
    <t>Bij gebruik van functie kopiëren / plakken : steeds eerst dubbelklikken in de cel!</t>
  </si>
  <si>
    <t xml:space="preserve">Genre:   </t>
  </si>
  <si>
    <t xml:space="preserve">Kies Hoofdgenre:  </t>
  </si>
  <si>
    <t xml:space="preserve">Kies Subgenre:  </t>
  </si>
  <si>
    <t>hoofdgenre</t>
  </si>
  <si>
    <t>subgenre</t>
  </si>
  <si>
    <t>Film</t>
  </si>
  <si>
    <t>Nieuws en actua</t>
  </si>
  <si>
    <t>Shows en spel</t>
  </si>
  <si>
    <t>Sport</t>
  </si>
  <si>
    <t>Kinderen</t>
  </si>
  <si>
    <t>Muziek</t>
  </si>
  <si>
    <t>Kunst en cultuur</t>
  </si>
  <si>
    <t>Soc./politiek/econ.</t>
  </si>
  <si>
    <t>Educatief</t>
  </si>
  <si>
    <t>Vrije tijd</t>
  </si>
  <si>
    <t>Serie</t>
  </si>
  <si>
    <t>Human interest</t>
  </si>
  <si>
    <t>Algemeen</t>
  </si>
  <si>
    <t>Actie/detect./thriller</t>
  </si>
  <si>
    <t>Avontuur/oorlog/western</t>
  </si>
  <si>
    <t>SF/fantasy/horror</t>
  </si>
  <si>
    <t>Komedie</t>
  </si>
  <si>
    <t>Familie/melodrama</t>
  </si>
  <si>
    <t>Romantiek</t>
  </si>
  <si>
    <t>Drama/tragedie</t>
  </si>
  <si>
    <t>Erotiek</t>
  </si>
  <si>
    <t>Documentaire</t>
  </si>
  <si>
    <t>Animatie</t>
  </si>
  <si>
    <t>Nieuws algemeen</t>
  </si>
  <si>
    <t>Weer</t>
  </si>
  <si>
    <t>Nieuwsmagazine</t>
  </si>
  <si>
    <t>Interview/debat</t>
  </si>
  <si>
    <t>Show algemeen</t>
  </si>
  <si>
    <t>Spel/kwis</t>
  </si>
  <si>
    <t>Variete</t>
  </si>
  <si>
    <t>Talkshow</t>
  </si>
  <si>
    <t>Sport algemeen</t>
  </si>
  <si>
    <t>Evenementen</t>
  </si>
  <si>
    <t>Sportmagazine</t>
  </si>
  <si>
    <t>Voetbal</t>
  </si>
  <si>
    <t>Tennis/squash</t>
  </si>
  <si>
    <t>Teamsporten</t>
  </si>
  <si>
    <t>Atletiek</t>
  </si>
  <si>
    <t>Motorsport</t>
  </si>
  <si>
    <t>Watersport</t>
  </si>
  <si>
    <t>Wintersport</t>
  </si>
  <si>
    <t>Paardensport</t>
  </si>
  <si>
    <t>Gevechtssport</t>
  </si>
  <si>
    <t>Wielrennen</t>
  </si>
  <si>
    <t>Alg. jeugdprog.</t>
  </si>
  <si>
    <t>Kleuter/peuter</t>
  </si>
  <si>
    <t>6-14 jaar</t>
  </si>
  <si>
    <t>10-16 jaar</t>
  </si>
  <si>
    <t>Tekenfilms</t>
  </si>
  <si>
    <t>Series</t>
  </si>
  <si>
    <t>eerst hoofdgenre</t>
  </si>
  <si>
    <t>Muziek algemeen</t>
  </si>
  <si>
    <t>Rock/pop</t>
  </si>
  <si>
    <t>Klassiek</t>
  </si>
  <si>
    <t>Folk</t>
  </si>
  <si>
    <t>Jazz</t>
  </si>
  <si>
    <t>Musical/opera</t>
  </si>
  <si>
    <t>Ballet</t>
  </si>
  <si>
    <t>Theater</t>
  </si>
  <si>
    <t>Kunst</t>
  </si>
  <si>
    <t>Religie</t>
  </si>
  <si>
    <t>Populaire cultuur</t>
  </si>
  <si>
    <t>Literatuur</t>
  </si>
  <si>
    <t>Film/cinema</t>
  </si>
  <si>
    <t>Experimentele film</t>
  </si>
  <si>
    <t>Pers/media</t>
  </si>
  <si>
    <t>Nieuwe media</t>
  </si>
  <si>
    <t>Cultuurmagazine</t>
  </si>
  <si>
    <t>Mode</t>
  </si>
  <si>
    <t>Magazine/docu</t>
  </si>
  <si>
    <t>Economie</t>
  </si>
  <si>
    <t>Portretten</t>
  </si>
  <si>
    <t>Natuur</t>
  </si>
  <si>
    <t>Wetenschap/technologie</t>
  </si>
  <si>
    <t>Medisch</t>
  </si>
  <si>
    <t>Vreemde landen</t>
  </si>
  <si>
    <t>Spiritueel</t>
  </si>
  <si>
    <t>Verder leren</t>
  </si>
  <si>
    <t>Talen</t>
  </si>
  <si>
    <t>Geschiedenis</t>
  </si>
  <si>
    <t>Toerisme</t>
  </si>
  <si>
    <t>Handwerk</t>
  </si>
  <si>
    <t>Auto/motor</t>
  </si>
  <si>
    <t>Fitness/gezondheid</t>
  </si>
  <si>
    <t>Koken</t>
  </si>
  <si>
    <t>Shopping</t>
  </si>
  <si>
    <t>Tuin</t>
  </si>
  <si>
    <t>Lifestyle</t>
  </si>
  <si>
    <t>Soap/melodrama</t>
  </si>
  <si>
    <t>Reality</t>
  </si>
  <si>
    <t>Royalty</t>
  </si>
  <si>
    <t>Docusoap</t>
  </si>
  <si>
    <t xml:space="preserve">Product Placement:   </t>
  </si>
  <si>
    <t>OPEN ONDERTITELING</t>
  </si>
  <si>
    <t>INFORMATIE VOOR CORRECT INVULLEN IPG - inhoudelijke programmagegevens -</t>
  </si>
  <si>
    <t>deadline:</t>
  </si>
  <si>
    <r>
      <t xml:space="preserve">Moet </t>
    </r>
    <r>
      <rPr>
        <b/>
        <u/>
        <sz val="11"/>
        <color theme="1"/>
        <rFont val="Calibri"/>
        <family val="2"/>
        <scheme val="minor"/>
      </rPr>
      <t>6 weken voor uitzending</t>
    </r>
    <r>
      <rPr>
        <sz val="11"/>
        <color theme="1"/>
        <rFont val="Calibri"/>
        <family val="2"/>
        <scheme val="minor"/>
      </rPr>
      <t xml:space="preserve"> opgemaakt en rondgestuurd worden. Deze gegevens dienen vooral voor de persdienst en andere informatieve kanalen. Het is in ieders belang dat de pers goed op tijd de juiste informatie krijgt. </t>
    </r>
    <r>
      <rPr>
        <u/>
        <sz val="11"/>
        <color theme="1"/>
        <rFont val="Calibri"/>
        <family val="2"/>
        <scheme val="minor"/>
      </rPr>
      <t>Vul daarom de ‘korte inhoud’ zo gedetailleerd mogelijk in!</t>
    </r>
    <r>
      <rPr>
        <sz val="11"/>
        <color theme="1"/>
        <rFont val="Calibri"/>
        <family val="2"/>
        <scheme val="minor"/>
      </rPr>
      <t xml:space="preserve"> (indien details nog niet mogelijk zijn, toch de IPG’s doorsturen! Later kan nog steeds een update rondgemaild worden)</t>
    </r>
  </si>
  <si>
    <t>De programma-overzichten met tijdschema’s en korte inhoud van elke aflevering in de elektronische programmagidsen worden gestuurd vanuit de software van de netplanning. Alle wijzigingen en updates van het programma moeten dadelijk aan de dienst Externe Producties en de netplanners meegedeeld worden.</t>
  </si>
  <si>
    <t>tip:</t>
  </si>
  <si>
    <t>Gelieve steeds van een blanco formulier te vertrekken om fouten te vermijden.</t>
  </si>
  <si>
    <t>Informatie programma</t>
  </si>
  <si>
    <r>
      <t xml:space="preserve">reeks of aflevering; </t>
    </r>
    <r>
      <rPr>
        <i/>
        <sz val="10"/>
        <color theme="1"/>
        <rFont val="Calibri"/>
        <family val="2"/>
        <scheme val="minor"/>
      </rPr>
      <t>Indien het programma een reeks betreft waarbij de inhoudelijke gegevens niet veranderen mag er 1 formulier gemaakt worden voor de hele reeks.</t>
    </r>
  </si>
  <si>
    <t>Uitzenddatum:</t>
  </si>
  <si>
    <r>
      <t xml:space="preserve">datum eerste uitzending =&gt; </t>
    </r>
    <r>
      <rPr>
        <sz val="11"/>
        <color rgb="FF0070C0"/>
        <rFont val="Calibri"/>
        <family val="2"/>
        <scheme val="minor"/>
      </rPr>
      <t>dd/mm/jjjj</t>
    </r>
  </si>
  <si>
    <t>Uitzendtitel:</t>
  </si>
  <si>
    <r>
      <t xml:space="preserve">naam programma (bv </t>
    </r>
    <r>
      <rPr>
        <i/>
        <sz val="11"/>
        <color theme="1"/>
        <rFont val="Calibri"/>
        <family val="2"/>
        <scheme val="minor"/>
      </rPr>
      <t>Dagelijkse Kost</t>
    </r>
    <r>
      <rPr>
        <sz val="11"/>
        <color theme="1"/>
        <rFont val="Calibri"/>
        <family val="2"/>
        <scheme val="minor"/>
      </rPr>
      <t>)</t>
    </r>
  </si>
  <si>
    <t>Afleveringstitel:</t>
  </si>
  <si>
    <r>
      <t xml:space="preserve">(bv </t>
    </r>
    <r>
      <rPr>
        <i/>
        <sz val="11"/>
        <color theme="1"/>
        <rFont val="Calibri"/>
        <family val="2"/>
        <scheme val="minor"/>
      </rPr>
      <t>Soep van venkel</t>
    </r>
    <r>
      <rPr>
        <sz val="11"/>
        <color theme="1"/>
        <rFont val="Calibri"/>
        <family val="2"/>
        <scheme val="minor"/>
      </rPr>
      <t>)</t>
    </r>
  </si>
  <si>
    <t>HD:</t>
  </si>
  <si>
    <t>JA of NEEN aanklikken</t>
  </si>
  <si>
    <t>Rechtstreeks:</t>
  </si>
  <si>
    <t>Vanuit:</t>
  </si>
  <si>
    <t>indien rechtstreeks:  van waaruit wordt doorgestraald</t>
  </si>
  <si>
    <t>Voorziene duur:</t>
  </si>
  <si>
    <t>zoals besteld in contract "uu:mm:ss"</t>
  </si>
  <si>
    <t>Productplacement:</t>
  </si>
  <si>
    <r>
      <t>JA of NEEN aanklikken voor commerciële communicatie in het programma -</t>
    </r>
    <r>
      <rPr>
        <b/>
        <sz val="11"/>
        <color theme="1"/>
        <rFont val="Calibri"/>
        <family val="2"/>
        <scheme val="minor"/>
      </rPr>
      <t>voor Ketnet nooit commerciële communicatie (of product placement)</t>
    </r>
  </si>
  <si>
    <t>Reeksnr.:</t>
  </si>
  <si>
    <t>bv 5</t>
  </si>
  <si>
    <t>Afleveringnr.:</t>
  </si>
  <si>
    <t>bv 35</t>
  </si>
  <si>
    <t>Kijkadvies:</t>
  </si>
  <si>
    <t xml:space="preserve">12+ of 16+ aanklikken (bij programma’s niet geschikt voor jonge kijkers, ook de bijkomende informatie aangeven rond categorieën!) </t>
  </si>
  <si>
    <t>Ondertiteling</t>
  </si>
  <si>
    <t>Open ondertiteling:</t>
  </si>
  <si>
    <t>JA of NEEN aanklikken; indien Ja (voor gewone ondertiteling), dan verschijnen invulvakjes voor de te vertalen talen en het aantal minuten.</t>
  </si>
  <si>
    <t>vauit welke talen?</t>
  </si>
  <si>
    <t xml:space="preserve">Bij rechtstreekse programma’s, ook aangeven of er rechtstr. ondertiteling (ROT) nodig is.  </t>
  </si>
  <si>
    <t>hoeveel minuten?</t>
  </si>
  <si>
    <t>Steeds ook persoonlijk contact opnemen met vertaling@vrt.be voor de nodige afspraken.</t>
  </si>
  <si>
    <t>VOD rechten informatie</t>
  </si>
  <si>
    <t xml:space="preserve">alle programma's dienen in principe beschikbaar zijn voor VOD </t>
  </si>
  <si>
    <t>reden:</t>
  </si>
  <si>
    <t>beperkingen vermelden indien rechten beperking</t>
  </si>
  <si>
    <t>Herhaling of hermontage</t>
  </si>
  <si>
    <t>originele titel:</t>
  </si>
  <si>
    <t>vermeld hier de oorspronkele reeks- en afleveringstitel (bv: Dagelijkse kost/Soep van venkel)</t>
  </si>
  <si>
    <t>eerste uitzenddatum:</t>
  </si>
  <si>
    <t>"dd/mm/jjjj"</t>
  </si>
  <si>
    <t>origineel net:</t>
  </si>
  <si>
    <t>één, canvas, OP12 of ketnet (of 1 van de + netten)</t>
  </si>
  <si>
    <t>Korte inhoud:</t>
  </si>
  <si>
    <t>Vb van korte inhoud:Jeroen Meeus maakt voor ons vandaag een lekker soepje van venkel</t>
  </si>
  <si>
    <t>Externe info medewerkers:</t>
  </si>
  <si>
    <t>(presentatie, acteurs, panel,…) enkel namen opgeven die door de pers mogen gebruikt worden.</t>
  </si>
  <si>
    <t>Interne info medewerkers:</t>
  </si>
  <si>
    <t>(panel, kandidaten, gasten,…) enkel namen opgeven die alleen intern en voor archivering mogen worden gebruikt.</t>
  </si>
  <si>
    <t>Verantwoordelijken</t>
  </si>
  <si>
    <r>
      <rPr>
        <b/>
        <sz val="11"/>
        <color theme="1"/>
        <rFont val="Calibri"/>
        <family val="2"/>
        <scheme val="minor"/>
      </rPr>
      <t>Productiehuis – producer – regisseur – assistent</t>
    </r>
    <r>
      <rPr>
        <sz val="11"/>
        <color theme="1"/>
        <rFont val="Calibri"/>
        <family val="2"/>
        <scheme val="minor"/>
      </rPr>
      <t>: Zoveel mogelijk info (= namen, adres productiehuis en gsm- of telefoonnummers) opgeven!</t>
    </r>
  </si>
  <si>
    <t>Vrt verantwoordelijke:</t>
  </si>
  <si>
    <t>is TOT verantwoordelijke VRT bij externe producties</t>
  </si>
  <si>
    <r>
      <t>Productieordern</t>
    </r>
    <r>
      <rPr>
        <b/>
        <sz val="10"/>
        <color theme="1"/>
        <rFont val="Calibri"/>
        <family val="2"/>
        <scheme val="minor"/>
      </rPr>
      <t>r: is het programmanummer toegekend na contractopmaak (vragen bij de TOT-cel)</t>
    </r>
  </si>
  <si>
    <t>Opslaan IPG</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</si>
  <si>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</si>
  <si>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r>
      <rPr>
        <b/>
        <sz val="11"/>
        <color theme="1"/>
        <rFont val="Calibri"/>
        <family val="2"/>
        <scheme val="minor"/>
      </rPr>
      <t>IPG_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t>
    </r>
  </si>
  <si>
    <t>IPG_Premiejagers_R0001_A0026</t>
  </si>
  <si>
    <t>Verzenden naar:</t>
  </si>
  <si>
    <t>verschijnt automatisch bij keuze van het net</t>
  </si>
  <si>
    <t>voor één</t>
  </si>
  <si>
    <t>voor canvas</t>
  </si>
  <si>
    <t>voor ketnet</t>
  </si>
  <si>
    <t>Media ID:</t>
  </si>
  <si>
    <t>ter controle; de Media ID is te vinden in Whats'on, of in programmagids (of te vragen bij media, tot@een.be / tot@canvas.be / tot@ketnet.be)</t>
  </si>
  <si>
    <t>Genre:</t>
  </si>
  <si>
    <t>We willen het DVB-systeem voor genre-aanduiding gaan gebruiken, om door te geven aan de grote providers. Kies eerst een hoofdgenre, en dan een desbetreffend genre uit de voorgestelde lijst. Het is niet mogelijk om een nieuw genre mee te geven.</t>
  </si>
  <si>
    <t>Documenttitel</t>
  </si>
  <si>
    <t xml:space="preserve">één, canvas of ketnet aanklikken  </t>
  </si>
  <si>
    <t xml:space="preserve">Seizoensnr: </t>
  </si>
  <si>
    <t>Seizoensniveau</t>
  </si>
  <si>
    <t>epg@vrt.be; KT-planning@een.be; regie@een.be; epro@een.be; 888@vrt.be; planningbeeldband@vrt.be; VOD@vrt.be; vertaling@vrt.be</t>
  </si>
  <si>
    <t>epg@vrt.be; KT-planning@canvas.be; regie@canvas.be; epro@canvas.be; 888@vrt.be; planningbeeldband@vrt.be; VOD@vrt.be; vertaling@vrt.be</t>
  </si>
  <si>
    <t>epg@vrt.be; KT-planning@ketnet.be; regie@ketnet.be; epro@ketnet.be; 888@vrt.be; planningbeeldband@vrt.be; VOD@vrt.be; vertaling@vrt.be</t>
  </si>
  <si>
    <t>versie: vanaf 01/05/2016</t>
  </si>
  <si>
    <t>Korte Inhoud</t>
  </si>
  <si>
    <t>Geoblocking nodig?</t>
  </si>
  <si>
    <t>Info medewerkers voor intern gebruik/archief: (Panel, kandidaten, gasten, …)</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</si>
  <si>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</si>
  <si>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</si>
  <si>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</si>
  <si>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</si>
  <si>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</si>
  <si>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Net Gemist, of via vergelijkbare systemen bij andere partners. (Telenet Play, Netflix, ….)</t>
  </si>
  <si>
    <r>
      <t xml:space="preserve">Voor website: </t>
    </r>
    <r>
      <rPr>
        <b/>
        <sz val="9"/>
        <color theme="1"/>
        <rFont val="Calibri"/>
        <family val="2"/>
        <scheme val="minor"/>
      </rPr>
      <t xml:space="preserve"> </t>
    </r>
    <r>
      <rPr>
        <sz val="9"/>
        <color theme="1"/>
        <rFont val="Calibri"/>
        <family val="2"/>
        <scheme val="minor"/>
      </rPr>
      <t>www.</t>
    </r>
  </si>
  <si>
    <t xml:space="preserve">Duur: </t>
  </si>
  <si>
    <t xml:space="preserve">Voor net: </t>
  </si>
  <si>
    <t>Inhoudelijke Programmagegevens Online-materiaal</t>
  </si>
  <si>
    <t>epro@ketnet.be</t>
  </si>
  <si>
    <t>Andere</t>
  </si>
  <si>
    <t xml:space="preserve">                                                           Volledige lineaire en niet-lineare rechten:</t>
  </si>
  <si>
    <t xml:space="preserve">            Graduele FreeVOD catch up tot 30 dagen na uitz. laatste aflevering:</t>
  </si>
  <si>
    <t xml:space="preserve">                            (indien graduele catch up niet mogelijk:) FreeVOD 7 dagen:</t>
  </si>
  <si>
    <t xml:space="preserve">                                Transactionele betalende opvragingen mogelijk (TVOD) :</t>
  </si>
  <si>
    <t xml:space="preserve">Indien het programma materiaal bevat dat hergebruik of heruitzending beperkt vanuit een ethisch (deontologisch) perspectief, gelieve dit vakje aan te vinken zodat deze restricties kunnen opgenomen worden in het VRT-archief 
</t>
  </si>
  <si>
    <t>Document opslaan onder volgende naam:</t>
  </si>
  <si>
    <t>Depotreferentie</t>
  </si>
  <si>
    <t>Afleveringstitel</t>
  </si>
  <si>
    <t xml:space="preserve">Document versturen naar: </t>
  </si>
  <si>
    <t>Gevoelige info</t>
  </si>
  <si>
    <t>Opslaan IPG en doorsturen file</t>
  </si>
  <si>
    <t>Tevens wordt ook de naam meegegeven die de file moet krijgen bij het doorsturen naar depot</t>
  </si>
  <si>
    <t>INFORMATIE VOOR CORRECT INVULLEN IPO - inhoudelijke programmagegevens -</t>
  </si>
  <si>
    <t xml:space="preserve">één, canvas, ketnet of indien radiomerk "andere" aanklikken  </t>
  </si>
  <si>
    <t>We gebruiken het DVB-systeem voor genre-aanduiding, om door te geven aan de grote providers. Kies eerst een hoofdgenre, en dan een desbetreffend genre uit de voorgestelde lijst. Het is niet mogelijk om een nieuw genre mee te geven.</t>
  </si>
  <si>
    <t>is aanbodsverantwoordelijke VRT bij externe producties</t>
  </si>
  <si>
    <t>aanvinken wanneer het programma gevoelige info bevat dat extra aandacht vraagt bij hergebruik</t>
  </si>
  <si>
    <r>
      <t>Productieordern</t>
    </r>
    <r>
      <rPr>
        <b/>
        <sz val="10"/>
        <color theme="1"/>
        <rFont val="Calibri"/>
        <family val="2"/>
        <scheme val="minor"/>
      </rPr>
      <t>r: is het programmanummer toegekend na contractopmaak (vragen bij de EPRO-cel)</t>
    </r>
  </si>
  <si>
    <r>
      <rPr>
        <sz val="11"/>
        <color theme="1"/>
        <rFont val="Calibri"/>
        <family val="2"/>
        <scheme val="minor"/>
      </rPr>
      <t xml:space="preserve">De naam die het corresponderende videobestand moet meekrijgen </t>
    </r>
    <r>
      <rPr>
        <b/>
        <sz val="11"/>
        <color theme="1"/>
        <rFont val="Calibri"/>
        <family val="2"/>
        <scheme val="minor"/>
      </rPr>
      <t xml:space="preserve">Uitzendtitel_R00xx_A00xx_WPxxxxxxxxxx_Afleveringstitel </t>
    </r>
    <r>
      <rPr>
        <sz val="11"/>
        <color theme="1"/>
        <rFont val="Calibri"/>
        <family val="2"/>
        <scheme val="minor"/>
      </rPr>
      <t>(afl.titel enkel indien ingevuld) - bvb: Eigen Kweek_S0003_A0002_WP00035248_Opgepakt</t>
    </r>
  </si>
  <si>
    <r>
      <t xml:space="preserve">De naam die het IPO-wordbestand moet meekrijgen: </t>
    </r>
    <r>
      <rPr>
        <b/>
        <sz val="11"/>
        <color theme="1"/>
        <rFont val="Calibri"/>
        <family val="2"/>
        <scheme val="minor"/>
      </rPr>
      <t>IPO_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 - bvb: IPO_Eigen Kweek_S0003_A0002_Opgepakt</t>
    </r>
  </si>
  <si>
    <t>Alle andere merken</t>
  </si>
  <si>
    <t>vertaling@vrt.be; 888@vrt.be</t>
  </si>
  <si>
    <r>
      <t xml:space="preserve">Algemene regel:
</t>
    </r>
    <r>
      <rPr>
        <sz val="9"/>
        <color theme="1"/>
        <rFont val="Calibri"/>
        <family val="2"/>
        <scheme val="minor"/>
      </rPr>
      <t>Programma’s zonder archief  of ander rechtengevoelig materiaal zijn in principe onbeperkt uit te zenden en te publiceren.
Rechten moeten minstens gecleared kunnen worden zodat een aangroeiende of graduele catch up van 30 dagen mogelijk is op alle platformen.</t>
    </r>
    <r>
      <rPr>
        <sz val="10"/>
        <color theme="1"/>
        <rFont val="Calibri"/>
        <family val="2"/>
        <scheme val="minor"/>
      </rPr>
      <t xml:space="preserve"> 
</t>
    </r>
    <r>
      <rPr>
        <b/>
        <sz val="10"/>
        <color theme="1"/>
        <rFont val="Calibri"/>
        <family val="2"/>
        <scheme val="minor"/>
      </rPr>
      <t>Alle vakjes blijven in dit geval aangevinkt.</t>
    </r>
  </si>
  <si>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</si>
  <si>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sz val="9"/>
        <color theme="1"/>
        <rFont val="Calibri"/>
        <family val="2"/>
        <scheme val="minor"/>
      </rPr>
      <t>(op te nemen in depot)</t>
    </r>
    <r>
      <rPr>
        <i/>
        <sz val="10"/>
        <color theme="1"/>
        <rFont val="Calibri"/>
        <family val="2"/>
        <scheme val="minor"/>
      </rPr>
      <t>: 
Reden waarom alle rechten niet volledig geklaard zijn</t>
    </r>
  </si>
  <si>
    <t>DEPOT-info</t>
  </si>
  <si>
    <t>Rechtenbeperkingen</t>
  </si>
  <si>
    <t>extra info die in depot moet meegenomen worden</t>
  </si>
  <si>
    <t>versie: vanaf 01/06/2018</t>
  </si>
  <si>
    <t>KT-planning@een.be; regie@een.be; epro@een.be vrtnu@vrt.be</t>
  </si>
  <si>
    <t>KT-planning@canvas.be; epro@canvas.be; regie@canvas.be; vrtnu@vrt.be</t>
  </si>
  <si>
    <t>KT-planning@ketnet.be; epro@ketnet.be; regie@ketnet.be; vrtnu@vrt.be</t>
  </si>
  <si>
    <t>KT-planning@een.be; epro@een.be; vrtnu@vrt.be</t>
  </si>
  <si>
    <r>
      <rPr>
        <b/>
        <sz val="11"/>
        <color theme="1"/>
        <rFont val="Calibri"/>
        <family val="2"/>
        <scheme val="minor"/>
      </rPr>
      <t>De IPO moet bij leverering</t>
    </r>
    <r>
      <rPr>
        <sz val="11"/>
        <color theme="1"/>
        <rFont val="Calibri"/>
        <family val="2"/>
        <scheme val="minor"/>
      </rPr>
      <t xml:space="preserve"> opgemaakt en rondgestuurd worden. Deze gegevens dienen vooral voor de elektronische programmagids (epg) en andere informatieve kanalen. Het is in ieders belang dat pers, providers en websites goed op tijd de juiste informatie krijgen. Vul daarom de ‘korte inhoud’ zo gedetailleerd mogelijk in! (indien details nog niet mogelijk zijn, toch de IPO’s doorsturen! Later kan nog steeds een update rondgemaild worden)</t>
    </r>
  </si>
  <si>
    <t>(=materiaal enkel in België of via EU-roaming te bekijken)</t>
  </si>
  <si>
    <t>ter controle; de Media ID is te vinden in Whats'on of in programmagids (of te vragen bij media, epro@een.be / epro@canvas.be / epro@ketnet.be)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</si>
</sst>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26" x14ac:knownFonts="1">
    <font>
      <sz val="11"/>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b/>
      <sz val="9"/>
      <color rgb="FFC00000"/>
      <name val="Calibri"/>
      <family val="2"/>
      <scheme val="minor"/>
    </font>
    <font>
      <sz val="10"/>
      <color theme="1"/>
      <name val="Calibri"/>
      <family val="2"/>
      <scheme val="minor"/>
    </font>
    <font>
      <i/>
      <sz val="8"/>
      <color rgb="FFFF0000"/>
      <name val="Arial"/>
      <family val="2"/>
    </font>
    <font>
      <i/>
      <sz val="10"/>
      <color theme="1"/>
      <name val="Calibri"/>
      <family val="2"/>
      <scheme val="minor"/>
    </font>
    <font>
      <sz val="10"/>
      <color rgb="FFFF0000"/>
      <name val="Calibri"/>
      <family val="2"/>
      <scheme val="minor"/>
    </font>
    <font>
      <b/>
      <sz val="11"/>
      <color theme="1"/>
      <name val="Calibri"/>
      <family val="2"/>
      <scheme val="minor"/>
    </font>
    <font>
      <b/>
      <u/>
      <sz val="11"/>
      <color theme="1"/>
      <name val="Calibri"/>
      <family val="2"/>
      <scheme val="minor"/>
    </font>
    <font>
      <u/>
      <sz val="11"/>
      <color theme="1"/>
      <name val="Calibri"/>
      <family val="2"/>
      <scheme val="minor"/>
    </font>
    <font>
      <sz val="11"/>
      <color rgb="FF0070C0"/>
      <name val="Calibri"/>
      <family val="2"/>
      <scheme val="minor"/>
    </font>
    <font>
      <u/>
      <sz val="11"/>
      <color theme="10"/>
      <name val="Calibri"/>
      <family val="2"/>
      <scheme val="minor"/>
    </font>
    <font>
      <b/>
      <sz val="10"/>
      <color theme="1"/>
      <name val="Calibri"/>
      <family val="2"/>
      <scheme val="minor"/>
    </font>
    <font>
      <b/>
      <i/>
      <sz val="11"/>
      <color theme="1"/>
      <name val="Calibri"/>
      <family val="2"/>
      <scheme val="minor"/>
    </font>
    <font>
      <b/>
      <sz val="9"/>
      <color theme="1"/>
      <name val="Calibri"/>
      <family val="2"/>
      <scheme val="minor"/>
    </font>
    <font>
      <u/>
      <sz val="10"/>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ck">
        <color theme="0"/>
      </left>
      <right/>
      <top/>
      <bottom/>
      <diagonal/>
    </border>
    <border>
      <left/>
      <right/>
      <top/>
      <bottom style="thin">
        <color auto="1"/>
      </bottom>
      <diagonal/>
    </border>
    <border>
      <left/>
      <right/>
      <top style="thin">
        <color indexed="64"/>
      </top>
      <bottom style="thin">
        <color auto="1"/>
      </bottom>
      <diagonal/>
    </border>
  </borders>
  <cellStyleXfs count="2">
    <xf numFmtId="0" fontId="0" fillId="0" borderId="0"/>
    <xf numFmtId="0" fontId="21" fillId="0" borderId="0" applyNumberFormat="0" applyFill="0" applyBorder="0" applyAlignment="0" applyProtection="0"/>
  </cellStyleXfs>
  <cellXfs count="114">
    <xf numFmtId="0" fontId="0" fillId="0" borderId="0" xfId="0"/>
    <xf numFmtId="0" fontId="0" fillId="0" borderId="1" xfId="0" applyBorder="1"/>
    <xf numFmtId="0" fontId="0" fillId="0" borderId="2" xfId="0" applyBorder="1"/>
    <xf numFmtId="0" fontId="1" fillId="0" borderId="2" xfId="0" applyFont="1" applyBorder="1" applyAlignment="1">
      <alignment horizontal="center"/>
    </xf>
    <xf numFmtId="0" fontId="0" fillId="0" borderId="3" xfId="0" applyBorder="1"/>
    <xf numFmtId="0" fontId="0" fillId="0" borderId="4" xfId="0" applyBorder="1"/>
    <xf numFmtId="0" fontId="0" fillId="0" borderId="0" xfId="0" applyBorder="1"/>
    <xf numFmtId="0" fontId="2" fillId="0" borderId="0" xfId="0" applyFon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applyAlignment="1">
      <alignment horizontal="right"/>
    </xf>
    <xf numFmtId="0" fontId="3" fillId="0" borderId="4" xfId="0" applyFont="1" applyBorder="1"/>
    <xf numFmtId="0" fontId="0" fillId="0" borderId="0" xfId="0" applyFill="1" applyBorder="1" applyAlignment="1">
      <alignment horizontal="right"/>
    </xf>
    <xf numFmtId="0" fontId="0" fillId="0" borderId="0" xfId="0" applyAlignment="1">
      <alignment horizontal="right"/>
    </xf>
    <xf numFmtId="0" fontId="0" fillId="0" borderId="9" xfId="0" applyBorder="1"/>
    <xf numFmtId="0" fontId="3" fillId="0" borderId="9" xfId="0" applyFont="1" applyBorder="1"/>
    <xf numFmtId="0" fontId="0" fillId="0" borderId="0" xfId="0" quotePrefix="1" applyBorder="1" applyAlignment="1">
      <alignment horizontal="right"/>
    </xf>
    <xf numFmtId="0" fontId="0" fillId="2" borderId="0" xfId="0" applyFill="1" applyBorder="1" applyAlignment="1" applyProtection="1">
      <protection locked="0"/>
    </xf>
    <xf numFmtId="0" fontId="0" fillId="0" borderId="9" xfId="0" applyBorder="1" applyAlignment="1">
      <alignment horizontal="right"/>
    </xf>
    <xf numFmtId="0" fontId="3" fillId="2" borderId="0" xfId="0" applyFont="1" applyFill="1" applyBorder="1" applyAlignment="1" applyProtection="1">
      <protection locked="0"/>
    </xf>
    <xf numFmtId="0" fontId="0" fillId="0" borderId="0" xfId="0" applyAlignment="1">
      <alignment wrapText="1"/>
    </xf>
    <xf numFmtId="0" fontId="0" fillId="0" borderId="0" xfId="0" applyAlignment="1" applyProtection="1"/>
    <xf numFmtId="0" fontId="0" fillId="0" borderId="4" xfId="0" applyBorder="1" applyAlignment="1">
      <alignment horizontal="right"/>
    </xf>
    <xf numFmtId="0" fontId="4" fillId="0" borderId="0" xfId="0" applyFont="1" applyProtection="1">
      <protection locked="0"/>
    </xf>
    <xf numFmtId="0" fontId="5" fillId="0" borderId="9" xfId="0" applyFont="1" applyBorder="1"/>
    <xf numFmtId="0" fontId="7" fillId="0" borderId="0" xfId="0" applyFont="1" applyAlignment="1">
      <alignment vertical="top" wrapText="1"/>
    </xf>
    <xf numFmtId="0" fontId="6" fillId="0" borderId="9" xfId="0" applyFont="1" applyBorder="1"/>
    <xf numFmtId="0" fontId="11" fillId="0" borderId="0" xfId="0" applyFont="1" applyBorder="1"/>
    <xf numFmtId="0" fontId="0" fillId="2" borderId="0" xfId="0" applyFill="1" applyBorder="1" applyAlignment="1" applyProtection="1">
      <protection locked="0"/>
    </xf>
    <xf numFmtId="0" fontId="0" fillId="0" borderId="0" xfId="0" quotePrefix="1"/>
    <xf numFmtId="0" fontId="0" fillId="2" borderId="0" xfId="0" applyFill="1" applyBorder="1" applyAlignment="1" applyProtection="1">
      <alignment horizontal="center"/>
      <protection locked="0"/>
    </xf>
    <xf numFmtId="0" fontId="12" fillId="0" borderId="0" xfId="0" applyNumberFormat="1" applyFont="1" applyFill="1" applyBorder="1"/>
    <xf numFmtId="0" fontId="0" fillId="0" borderId="13" xfId="0" applyFill="1" applyBorder="1" applyAlignment="1" applyProtection="1">
      <alignment horizontal="center"/>
      <protection locked="0"/>
    </xf>
    <xf numFmtId="0" fontId="13" fillId="0" borderId="0" xfId="0" applyFont="1"/>
    <xf numFmtId="0" fontId="7" fillId="0" borderId="9" xfId="0" applyFont="1" applyBorder="1" applyAlignment="1">
      <alignment vertical="top"/>
    </xf>
    <xf numFmtId="0" fontId="10" fillId="0" borderId="0" xfId="0" applyFont="1"/>
    <xf numFmtId="0" fontId="0" fillId="0" borderId="0" xfId="0" applyFill="1" applyBorder="1" applyAlignment="1" applyProtection="1">
      <protection locked="0"/>
    </xf>
    <xf numFmtId="1" fontId="0" fillId="2" borderId="0" xfId="0" applyNumberFormat="1" applyFill="1" applyBorder="1" applyAlignment="1" applyProtection="1">
      <alignment horizontal="right"/>
      <protection locked="0"/>
    </xf>
    <xf numFmtId="0" fontId="16" fillId="0" borderId="0" xfId="0" applyFont="1" applyBorder="1"/>
    <xf numFmtId="0" fontId="0" fillId="4" borderId="16" xfId="0" applyFill="1" applyBorder="1"/>
    <xf numFmtId="0" fontId="0" fillId="4" borderId="16" xfId="0" applyFill="1" applyBorder="1" applyAlignment="1">
      <alignment vertical="center"/>
    </xf>
    <xf numFmtId="0" fontId="3" fillId="4" borderId="16" xfId="0" applyFont="1" applyFill="1" applyBorder="1"/>
    <xf numFmtId="0" fontId="0" fillId="3" borderId="0" xfId="0" applyFill="1"/>
    <xf numFmtId="0" fontId="3" fillId="3" borderId="0" xfId="0" applyFont="1" applyFill="1" applyAlignment="1">
      <alignment vertical="center"/>
    </xf>
    <xf numFmtId="0" fontId="0" fillId="0" borderId="0" xfId="0" applyFill="1"/>
    <xf numFmtId="0" fontId="17" fillId="3" borderId="0" xfId="0" applyFont="1" applyFill="1" applyAlignment="1">
      <alignment vertical="center" wrapText="1"/>
    </xf>
    <xf numFmtId="0" fontId="0" fillId="3" borderId="0" xfId="0" applyFont="1" applyFill="1" applyAlignment="1">
      <alignment vertical="center" wrapText="1"/>
    </xf>
    <xf numFmtId="0" fontId="0" fillId="3" borderId="0" xfId="0" applyFill="1" applyAlignment="1">
      <alignment vertical="center"/>
    </xf>
    <xf numFmtId="0" fontId="17" fillId="5" borderId="0" xfId="0" applyFont="1" applyFill="1"/>
    <xf numFmtId="0" fontId="0" fillId="5" borderId="0" xfId="0" applyFill="1" applyAlignment="1">
      <alignment vertical="center"/>
    </xf>
    <xf numFmtId="0" fontId="0" fillId="5" borderId="0" xfId="0" applyFill="1"/>
    <xf numFmtId="0" fontId="17" fillId="3" borderId="0" xfId="0" applyFont="1" applyFill="1" applyAlignment="1">
      <alignment vertical="center"/>
    </xf>
    <xf numFmtId="0" fontId="13" fillId="3" borderId="0" xfId="0" applyFont="1" applyFill="1" applyAlignment="1">
      <alignment wrapText="1"/>
    </xf>
    <xf numFmtId="0" fontId="0" fillId="3" borderId="0" xfId="0" applyFill="1" applyAlignment="1">
      <alignment wrapText="1"/>
    </xf>
    <xf numFmtId="0" fontId="0" fillId="3" borderId="0" xfId="0" applyFill="1" applyAlignment="1">
      <alignment vertical="center" wrapText="1"/>
    </xf>
    <xf numFmtId="0" fontId="0" fillId="5" borderId="0" xfId="0" applyFill="1" applyAlignment="1">
      <alignment wrapText="1"/>
    </xf>
    <xf numFmtId="0" fontId="17" fillId="3" borderId="0" xfId="0" applyFont="1" applyFill="1" applyAlignment="1">
      <alignment horizontal="right" vertical="center"/>
    </xf>
    <xf numFmtId="0" fontId="13" fillId="3" borderId="0" xfId="0" applyFont="1" applyFill="1" applyAlignment="1">
      <alignment vertical="center" wrapText="1"/>
    </xf>
    <xf numFmtId="0" fontId="21" fillId="3" borderId="0" xfId="1" applyFill="1" applyAlignment="1">
      <alignment wrapText="1"/>
    </xf>
    <xf numFmtId="0" fontId="13" fillId="5" borderId="0" xfId="0" applyFont="1" applyFill="1" applyAlignment="1">
      <alignment vertical="center" wrapText="1"/>
    </xf>
    <xf numFmtId="0" fontId="17" fillId="5" borderId="0" xfId="0" applyFont="1" applyFill="1" applyAlignment="1">
      <alignment vertical="center"/>
    </xf>
    <xf numFmtId="0" fontId="0" fillId="3" borderId="0" xfId="0" applyFont="1" applyFill="1" applyAlignment="1">
      <alignment vertical="center"/>
    </xf>
    <xf numFmtId="0" fontId="0" fillId="3" borderId="0" xfId="0" applyFont="1" applyFill="1" applyAlignment="1">
      <alignment wrapText="1"/>
    </xf>
    <xf numFmtId="0" fontId="0" fillId="3" borderId="0" xfId="0" applyFont="1" applyFill="1"/>
    <xf numFmtId="0" fontId="13" fillId="0" borderId="0" xfId="0" applyFont="1" applyAlignment="1">
      <alignment vertical="center"/>
    </xf>
    <xf numFmtId="0" fontId="17" fillId="3" borderId="0" xfId="0" applyFont="1" applyFill="1"/>
    <xf numFmtId="0" fontId="0" fillId="0" borderId="0" xfId="0" applyAlignment="1">
      <alignment vertical="center"/>
    </xf>
    <xf numFmtId="0" fontId="17" fillId="3" borderId="0" xfId="0" applyFont="1" applyFill="1" applyAlignment="1">
      <alignment vertical="top"/>
    </xf>
    <xf numFmtId="0" fontId="2" fillId="0" borderId="0" xfId="0" applyFont="1" applyBorder="1" applyAlignment="1">
      <alignment horizontal="right"/>
    </xf>
    <xf numFmtId="0" fontId="14" fillId="0" borderId="0" xfId="0" applyFont="1" applyBorder="1" applyAlignment="1">
      <alignment horizontal="left"/>
    </xf>
    <xf numFmtId="0" fontId="0" fillId="3" borderId="0" xfId="0" applyFill="1" applyAlignment="1"/>
    <xf numFmtId="0" fontId="0" fillId="2" borderId="0" xfId="0" applyFill="1" applyBorder="1" applyAlignment="1" applyProtection="1">
      <protection locked="0"/>
    </xf>
    <xf numFmtId="1" fontId="0" fillId="2" borderId="0" xfId="0" applyNumberFormat="1" applyFill="1" applyBorder="1" applyAlignment="1" applyProtection="1">
      <alignment horizontal="right"/>
      <protection locked="0"/>
    </xf>
    <xf numFmtId="0" fontId="0" fillId="0" borderId="15" xfId="0" applyFill="1" applyBorder="1" applyAlignment="1" applyProtection="1">
      <alignment horizontal="center"/>
      <protection locked="0"/>
    </xf>
    <xf numFmtId="164" fontId="0" fillId="2" borderId="9" xfId="0" applyNumberFormat="1" applyFill="1" applyBorder="1" applyAlignment="1" applyProtection="1">
      <alignment horizontal="left"/>
      <protection locked="0"/>
    </xf>
    <xf numFmtId="0" fontId="3" fillId="0" borderId="0" xfId="0" applyFont="1" applyBorder="1" applyAlignment="1">
      <alignment horizontal="right"/>
    </xf>
    <xf numFmtId="0" fontId="13" fillId="0" borderId="0" xfId="0" applyFont="1" applyFill="1" applyAlignment="1">
      <alignment horizontal="left"/>
    </xf>
    <xf numFmtId="0" fontId="13" fillId="0" borderId="0" xfId="0" applyFont="1" applyFill="1"/>
    <xf numFmtId="0" fontId="13" fillId="0" borderId="0" xfId="0" applyFont="1" applyFill="1" applyAlignment="1">
      <alignment horizontal="right"/>
    </xf>
    <xf numFmtId="0" fontId="13" fillId="0" borderId="0" xfId="0" applyFont="1" applyFill="1" applyProtection="1"/>
    <xf numFmtId="0" fontId="15" fillId="0" borderId="0" xfId="0" applyFont="1" applyFill="1" applyAlignment="1" applyProtection="1">
      <alignment horizontal="right"/>
    </xf>
    <xf numFmtId="0" fontId="13" fillId="0" borderId="0" xfId="0" applyFont="1" applyFill="1" applyAlignment="1" applyProtection="1">
      <alignment vertical="top"/>
    </xf>
    <xf numFmtId="0" fontId="0" fillId="0" borderId="17" xfId="0" applyBorder="1" applyAlignment="1"/>
    <xf numFmtId="0" fontId="0" fillId="0" borderId="0" xfId="0" applyFill="1" applyBorder="1"/>
    <xf numFmtId="0" fontId="0" fillId="0" borderId="0" xfId="0" applyFill="1" applyAlignment="1" applyProtection="1">
      <alignment vertical="top"/>
    </xf>
    <xf numFmtId="0" fontId="0" fillId="0" borderId="0" xfId="0" applyFill="1" applyAlignment="1">
      <alignment wrapText="1"/>
    </xf>
    <xf numFmtId="49" fontId="0" fillId="2" borderId="0" xfId="0" applyNumberFormat="1" applyFill="1" applyAlignment="1" applyProtection="1">
      <protection locked="0"/>
    </xf>
    <xf numFmtId="0" fontId="17" fillId="5" borderId="0" xfId="0" applyFont="1" applyFill="1" applyAlignment="1">
      <alignment vertical="top"/>
    </xf>
    <xf numFmtId="0" fontId="17" fillId="3" borderId="0" xfId="0" applyFont="1" applyFill="1" applyAlignment="1">
      <alignment wrapText="1"/>
    </xf>
    <xf numFmtId="0" fontId="0" fillId="0" borderId="17" xfId="0" applyFill="1" applyBorder="1"/>
    <xf numFmtId="0" fontId="6" fillId="0" borderId="0" xfId="0" applyFont="1" applyBorder="1" applyAlignment="1">
      <alignment vertical="top"/>
    </xf>
    <xf numFmtId="0" fontId="7" fillId="0" borderId="0" xfId="0" applyFont="1" applyFill="1" applyAlignment="1" applyProtection="1">
      <alignment vertical="top" wrapText="1"/>
    </xf>
    <xf numFmtId="0" fontId="22" fillId="0" borderId="0" xfId="0" applyFont="1" applyFill="1" applyBorder="1" applyAlignment="1">
      <alignment horizontal="left" wrapText="1"/>
    </xf>
    <xf numFmtId="0" fontId="13" fillId="0" borderId="0" xfId="0" applyFont="1" applyFill="1" applyAlignment="1">
      <alignment horizontal="left" wrapText="1"/>
    </xf>
    <xf numFmtId="0" fontId="15" fillId="0" borderId="17" xfId="0" applyFont="1" applyFill="1" applyBorder="1" applyAlignment="1">
      <alignment horizontal="left" vertical="top" wrapText="1"/>
    </xf>
    <xf numFmtId="0" fontId="10" fillId="0" borderId="17" xfId="0" applyFont="1" applyFill="1" applyBorder="1" applyAlignment="1">
      <alignment horizontal="left" wrapText="1"/>
    </xf>
    <xf numFmtId="0" fontId="0" fillId="2" borderId="17" xfId="0" applyFill="1" applyBorder="1" applyAlignment="1" applyProtection="1">
      <protection locked="0"/>
    </xf>
    <xf numFmtId="0" fontId="13" fillId="2" borderId="0" xfId="0" applyFont="1" applyFill="1" applyAlignment="1" applyProtection="1">
      <alignment horizontal="left"/>
      <protection locked="0"/>
    </xf>
    <xf numFmtId="0" fontId="7" fillId="0" borderId="0" xfId="0" applyFont="1" applyFill="1" applyAlignment="1" applyProtection="1">
      <alignment horizontal="left" vertical="top" wrapText="1"/>
    </xf>
    <xf numFmtId="0" fontId="0" fillId="2" borderId="0" xfId="0" applyFill="1" applyAlignment="1" applyProtection="1">
      <alignment horizontal="left"/>
      <protection locked="0"/>
    </xf>
    <xf numFmtId="0" fontId="24" fillId="0" borderId="17" xfId="0" applyFont="1" applyFill="1" applyBorder="1" applyAlignment="1">
      <alignment horizontal="left" vertical="top" wrapText="1"/>
    </xf>
    <xf numFmtId="0" fontId="0" fillId="2" borderId="0" xfId="0" applyFill="1" applyBorder="1" applyAlignment="1" applyProtection="1">
      <alignment horizontal="justify" vertical="top" wrapText="1"/>
      <protection locked="0"/>
    </xf>
    <xf numFmtId="0" fontId="0" fillId="0" borderId="0" xfId="0" applyAlignment="1" applyProtection="1">
      <alignment horizontal="justify" vertical="top" wrapText="1"/>
      <protection locked="0"/>
    </xf>
    <xf numFmtId="0" fontId="0" fillId="2" borderId="10" xfId="0" applyFill="1" applyBorder="1" applyAlignment="1" applyProtection="1">
      <protection locked="0"/>
    </xf>
    <xf numFmtId="0" fontId="0" fillId="2" borderId="11" xfId="0" applyFill="1" applyBorder="1" applyAlignment="1" applyProtection="1">
      <protection locked="0"/>
    </xf>
    <xf numFmtId="0" fontId="0" fillId="2" borderId="12" xfId="0" applyFill="1" applyBorder="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3" fillId="2" borderId="0" xfId="0" applyFont="1" applyFill="1" applyBorder="1" applyAlignment="1" applyProtection="1">
      <protection locked="0"/>
    </xf>
    <xf numFmtId="0" fontId="0" fillId="2" borderId="0" xfId="0" applyFill="1" applyBorder="1" applyAlignment="1" applyProtection="1">
      <protection locked="0"/>
    </xf>
    <xf numFmtId="49" fontId="0" fillId="0" borderId="14" xfId="0" applyNumberFormat="1" applyFill="1" applyBorder="1" applyAlignment="1" applyProtection="1">
      <protection locked="0"/>
    </xf>
    <xf numFmtId="0" fontId="0" fillId="0" borderId="14" xfId="0" applyBorder="1" applyAlignment="1" applyProtection="1">
      <protection locked="0"/>
    </xf>
  </cellXfs>
  <cellStyles count="2">
    <cellStyle name="Hyperlink" xfId="1" builtinId="8"/>
    <cellStyle name="Standaard" xfId="0" builtinId="0"/>
  </cellStyles>
  <dxfs count="9">
    <dxf>
      <fill>
        <patternFill>
          <bgColor theme="0" tint="-4.9989318521683403E-2"/>
        </patternFill>
      </fill>
    </dxf>
    <dxf>
      <fill>
        <patternFill>
          <bgColor theme="0" tint="-4.9989318521683403E-2"/>
        </patternFill>
      </fill>
    </dxf>
    <dxf>
      <fill>
        <patternFill>
          <bgColor theme="0" tint="-4.9989318521683403E-2"/>
        </patternFill>
      </fill>
      <border>
        <top style="thin">
          <color theme="0"/>
        </top>
        <bottom style="thin">
          <color theme="0"/>
        </bottom>
        <vertical/>
        <horizontal/>
      </border>
    </dxf>
    <dxf>
      <fill>
        <patternFill>
          <bgColor theme="0" tint="-4.9989318521683403E-2"/>
        </patternFill>
      </fill>
      <border>
        <left/>
        <right/>
        <top style="thin">
          <color theme="0"/>
        </top>
        <bottom style="thin">
          <color theme="0"/>
        </bottom>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right/>
        <top style="thin">
          <color theme="0"/>
        </top>
        <bottom style="thin">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411480</xdr:colOff>
          <xdr:row>34</xdr:row>
          <xdr:rowOff>68580</xdr:rowOff>
        </xdr:from>
        <xdr:to>
          <xdr:col>7</xdr:col>
          <xdr:colOff>601980</xdr:colOff>
          <xdr:row>34</xdr:row>
          <xdr:rowOff>251460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25</xdr:row>
          <xdr:rowOff>0</xdr:rowOff>
        </xdr:from>
        <xdr:to>
          <xdr:col>5</xdr:col>
          <xdr:colOff>716280</xdr:colOff>
          <xdr:row>26</xdr:row>
          <xdr:rowOff>7620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27</xdr:row>
          <xdr:rowOff>22860</xdr:rowOff>
        </xdr:from>
        <xdr:to>
          <xdr:col>7</xdr:col>
          <xdr:colOff>236220</xdr:colOff>
          <xdr:row>28</xdr:row>
          <xdr:rowOff>30480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26</xdr:row>
          <xdr:rowOff>45720</xdr:rowOff>
        </xdr:from>
        <xdr:to>
          <xdr:col>5</xdr:col>
          <xdr:colOff>716280</xdr:colOff>
          <xdr:row>28</xdr:row>
          <xdr:rowOff>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28</xdr:row>
          <xdr:rowOff>30480</xdr:rowOff>
        </xdr:from>
        <xdr:to>
          <xdr:col>5</xdr:col>
          <xdr:colOff>723900</xdr:colOff>
          <xdr:row>29</xdr:row>
          <xdr:rowOff>160020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30</xdr:row>
          <xdr:rowOff>15240</xdr:rowOff>
        </xdr:from>
        <xdr:to>
          <xdr:col>5</xdr:col>
          <xdr:colOff>723900</xdr:colOff>
          <xdr:row>31</xdr:row>
          <xdr:rowOff>144780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L65"/>
  <sheetViews>
    <sheetView showGridLines="0" tabSelected="1" zoomScale="110" zoomScaleNormal="110" workbookViewId="0">
      <selection activeCell="D8" sqref="D8:F8"/>
    </sheetView>
  </sheetViews>
  <sheetFormatPr defaultColWidth="8.6640625" defaultRowHeight="14.4" x14ac:dyDescent="0.3"/>
  <cols>
    <col min="1" max="1" width="1.33203125" customWidth="1"/>
    <col min="2" max="2" width="20.33203125" customWidth="1"/>
    <col min="3" max="3" width="12.109375" customWidth="1"/>
    <col min="4" max="4" width="7" customWidth="1"/>
    <col min="5" max="5" width="15.6640625" customWidth="1"/>
    <col min="6" max="6" width="15.44140625" customWidth="1"/>
    <col min="7" max="7" width="17.33203125" customWidth="1"/>
    <col min="8" max="8" width="13.33203125" customWidth="1"/>
    <col min="9" max="9" width="2" customWidth="1"/>
    <col min="11" max="11" width="83.6640625" hidden="1" customWidth="1"/>
  </cols>
  <sheetData>
    <row r="1" spans="2:9" ht="5.25" customHeight="1" thickBot="1" x14ac:dyDescent="0.35"/>
    <row r="2" spans="2:9" ht="24.6" x14ac:dyDescent="0.4">
      <c r="B2" s="1"/>
      <c r="C2" s="2"/>
      <c r="D2" s="2"/>
      <c r="E2" s="3" t="s">
        <v>255</v>
      </c>
      <c r="F2" s="2"/>
      <c r="G2" s="2"/>
      <c r="H2" s="2"/>
      <c r="I2" s="4"/>
    </row>
    <row r="3" spans="2:9" ht="10.5" customHeight="1" x14ac:dyDescent="0.3">
      <c r="B3" s="5"/>
      <c r="C3" s="70"/>
      <c r="E3" s="71" t="s">
        <v>64</v>
      </c>
      <c r="F3" s="6"/>
      <c r="G3" s="6"/>
      <c r="H3" s="6"/>
      <c r="I3" s="8"/>
    </row>
    <row r="4" spans="2:9" ht="4.2" customHeight="1" thickBot="1" x14ac:dyDescent="0.35">
      <c r="B4" s="5"/>
      <c r="C4" s="6"/>
      <c r="E4" s="7"/>
      <c r="G4" s="6"/>
      <c r="H4" s="6"/>
      <c r="I4" s="8"/>
    </row>
    <row r="5" spans="2:9" ht="4.5" customHeight="1" x14ac:dyDescent="0.3">
      <c r="B5" s="1"/>
      <c r="C5" s="2"/>
      <c r="D5" s="2"/>
      <c r="E5" s="2"/>
      <c r="F5" s="2"/>
      <c r="G5" s="2"/>
      <c r="H5" s="2"/>
      <c r="I5" s="4"/>
    </row>
    <row r="6" spans="2:9" ht="21.75" customHeight="1" x14ac:dyDescent="0.35">
      <c r="B6" s="13" t="s">
        <v>252</v>
      </c>
      <c r="C6" s="110"/>
      <c r="D6" s="109"/>
      <c r="E6" s="77" t="s">
        <v>254</v>
      </c>
      <c r="F6" s="21"/>
      <c r="G6" s="6"/>
      <c r="H6" s="6"/>
      <c r="I6" s="8"/>
    </row>
    <row r="7" spans="2:9" ht="4.5" customHeight="1" x14ac:dyDescent="0.35">
      <c r="B7" s="13"/>
      <c r="C7" s="6"/>
      <c r="D7" s="6"/>
      <c r="E7" s="6"/>
      <c r="F7" s="6"/>
      <c r="G7" s="6"/>
      <c r="H7" s="6"/>
      <c r="I7" s="8"/>
    </row>
    <row r="8" spans="2:9" ht="15" customHeight="1" x14ac:dyDescent="0.35">
      <c r="B8" s="13" t="s">
        <v>0</v>
      </c>
      <c r="C8" s="12" t="s">
        <v>28</v>
      </c>
      <c r="D8" s="111"/>
      <c r="E8" s="109"/>
      <c r="F8" s="109"/>
      <c r="G8" s="12" t="s">
        <v>237</v>
      </c>
      <c r="H8" s="39"/>
      <c r="I8" s="8"/>
    </row>
    <row r="9" spans="2:9" ht="4.5" customHeight="1" x14ac:dyDescent="0.3">
      <c r="B9" s="5"/>
      <c r="C9" s="15" t="str">
        <f t="shared" ref="C9" si="0">IF(F7="Afl.niveau","Afleveringstitel: ","")</f>
        <v/>
      </c>
      <c r="D9" s="6"/>
      <c r="E9" s="6"/>
      <c r="F9" s="6"/>
      <c r="G9" s="6"/>
      <c r="H9" s="6"/>
      <c r="I9" s="8"/>
    </row>
    <row r="10" spans="2:9" x14ac:dyDescent="0.3">
      <c r="B10" s="5"/>
      <c r="C10" s="15" t="s">
        <v>265</v>
      </c>
      <c r="D10" s="111"/>
      <c r="E10" s="109"/>
      <c r="F10" s="109"/>
      <c r="G10" s="14" t="s">
        <v>253</v>
      </c>
      <c r="H10" s="73"/>
      <c r="I10" s="8"/>
    </row>
    <row r="11" spans="2:9" ht="4.5" customHeight="1" x14ac:dyDescent="0.35">
      <c r="B11" s="13"/>
      <c r="C11" s="6"/>
      <c r="D11" s="6"/>
      <c r="E11" s="6"/>
      <c r="F11" s="6"/>
      <c r="G11" s="6"/>
      <c r="H11" s="6"/>
      <c r="I11" s="8"/>
    </row>
    <row r="12" spans="2:9" ht="15.75" customHeight="1" x14ac:dyDescent="0.3">
      <c r="B12" s="24" t="s">
        <v>162</v>
      </c>
      <c r="C12" s="30" t="s">
        <v>52</v>
      </c>
      <c r="D12" s="18"/>
      <c r="E12" s="15" t="str">
        <f>IF(F6="Seizoensniveau","","Media ID: ")</f>
        <v xml:space="preserve">Media ID: </v>
      </c>
      <c r="F12" s="88"/>
      <c r="G12" s="12" t="str">
        <f>IF(F6="Seizoensniveau","Aantal Afl.:","Afl. Nummer: ")</f>
        <v xml:space="preserve">Afl. Nummer: </v>
      </c>
      <c r="H12" s="74"/>
      <c r="I12" s="8"/>
    </row>
    <row r="13" spans="2:9" ht="16.5" customHeight="1" x14ac:dyDescent="0.35">
      <c r="B13" s="13"/>
      <c r="C13" s="6"/>
      <c r="D13" s="6"/>
      <c r="E13" s="6"/>
      <c r="F13" s="40" t="str">
        <f>IF(F12="","",IF(LEN(F12)&gt;10," MediaID te lang!",IF(LEN(F12)&lt;10," MediaID te kort!",IF(LEFT(F12,2)="WP","","MediaID start met WP.!"))))</f>
        <v/>
      </c>
      <c r="H13" s="29"/>
      <c r="I13" s="8"/>
    </row>
    <row r="14" spans="2:9" ht="15.75" customHeight="1" x14ac:dyDescent="0.3">
      <c r="B14" s="24" t="s">
        <v>65</v>
      </c>
      <c r="C14" s="6"/>
      <c r="D14" s="12" t="s">
        <v>66</v>
      </c>
      <c r="E14" s="32" t="s">
        <v>70</v>
      </c>
      <c r="F14" s="12" t="s">
        <v>67</v>
      </c>
      <c r="G14" s="32" t="s">
        <v>82</v>
      </c>
      <c r="H14" s="29" t="str">
        <f>CONCATENATE("000",H8)</f>
        <v>000</v>
      </c>
      <c r="I14" s="8"/>
    </row>
    <row r="15" spans="2:9" ht="4.5" customHeight="1" thickBot="1" x14ac:dyDescent="0.4">
      <c r="B15" s="13"/>
      <c r="C15" s="6"/>
      <c r="D15" s="6"/>
      <c r="E15" s="6"/>
      <c r="F15" s="29" t="str">
        <f>CONCATENATE("000",H14)</f>
        <v>000000</v>
      </c>
      <c r="G15" s="6"/>
      <c r="H15" s="29" t="str">
        <f>CONCATENATE("000",H12)</f>
        <v>000</v>
      </c>
      <c r="I15" s="8"/>
    </row>
    <row r="16" spans="2:9" ht="15.75" customHeight="1" thickTop="1" thickBot="1" x14ac:dyDescent="0.35">
      <c r="B16" s="24" t="s">
        <v>49</v>
      </c>
      <c r="C16" s="32" t="s">
        <v>21</v>
      </c>
      <c r="D16" s="33" t="str">
        <f>IF(C16&lt;&gt;"Geen","  selecteer de belangr. criteria:","")</f>
        <v/>
      </c>
      <c r="E16" s="6"/>
      <c r="F16" s="34"/>
      <c r="G16" s="34"/>
      <c r="H16" s="75"/>
      <c r="I16" s="8"/>
    </row>
    <row r="17" spans="2:10" ht="4.5" customHeight="1" thickTop="1" thickBot="1" x14ac:dyDescent="0.35">
      <c r="B17" s="9"/>
      <c r="C17" s="10"/>
      <c r="D17" s="10"/>
      <c r="E17" s="10"/>
      <c r="F17" s="10"/>
      <c r="G17" s="10"/>
      <c r="H17" s="10"/>
      <c r="I17" s="11"/>
    </row>
    <row r="18" spans="2:10" ht="4.2" customHeight="1" x14ac:dyDescent="0.3"/>
    <row r="19" spans="2:10" ht="18" x14ac:dyDescent="0.35">
      <c r="B19" s="17" t="s">
        <v>163</v>
      </c>
      <c r="C19" s="16"/>
      <c r="D19" s="36"/>
      <c r="E19" s="16"/>
      <c r="F19" s="16"/>
      <c r="G19" s="16"/>
      <c r="H19" s="16"/>
    </row>
    <row r="20" spans="2:10" x14ac:dyDescent="0.3">
      <c r="B20" s="35" t="s">
        <v>62</v>
      </c>
      <c r="C20" s="19" t="s">
        <v>31</v>
      </c>
      <c r="E20" s="15" t="str">
        <f>IF(C20="Ja","vanuit welke talen?","")</f>
        <v/>
      </c>
      <c r="F20" s="112"/>
      <c r="G20" s="113"/>
    </row>
    <row r="21" spans="2:10" x14ac:dyDescent="0.3">
      <c r="B21" s="35" t="str">
        <f>IF(C10="Ja","Rechtstr. Ondertiteling?","")</f>
        <v/>
      </c>
      <c r="C21" s="38"/>
      <c r="E21" s="15" t="str">
        <f>IF(C20="Ja","hoeveel minuten?","")</f>
        <v/>
      </c>
      <c r="F21" s="112"/>
      <c r="G21" s="113"/>
    </row>
    <row r="22" spans="2:10" x14ac:dyDescent="0.3">
      <c r="C22" s="37" t="str">
        <f>IF(C20="Ja",CONCATENATE("apart OT-bestand versturen naar:  ",VLOOKUP(F6,invulvelden!B1:O8,11,FALSE)),"")</f>
        <v/>
      </c>
    </row>
    <row r="23" spans="2:10" ht="4.5" customHeight="1" x14ac:dyDescent="0.3"/>
    <row r="24" spans="2:10" ht="18" x14ac:dyDescent="0.35">
      <c r="B24" s="17" t="s">
        <v>35</v>
      </c>
      <c r="C24" s="16"/>
      <c r="D24" s="16"/>
      <c r="E24" s="16"/>
      <c r="F24" s="26"/>
      <c r="G24" s="26"/>
      <c r="H24" s="16"/>
    </row>
    <row r="25" spans="2:10" s="46" customFormat="1" ht="57" customHeight="1" x14ac:dyDescent="0.3">
      <c r="B25" s="94" t="s">
        <v>280</v>
      </c>
      <c r="C25" s="94"/>
      <c r="D25" s="94"/>
      <c r="E25" s="94"/>
      <c r="F25" s="94"/>
      <c r="G25" s="94"/>
      <c r="H25" s="94"/>
      <c r="I25" s="85"/>
    </row>
    <row r="26" spans="2:10" s="79" customFormat="1" ht="13.8" x14ac:dyDescent="0.3">
      <c r="B26" s="78" t="s">
        <v>258</v>
      </c>
    </row>
    <row r="27" spans="2:10" s="79" customFormat="1" ht="4.5" customHeight="1" x14ac:dyDescent="0.3">
      <c r="B27" s="80"/>
    </row>
    <row r="28" spans="2:10" s="79" customFormat="1" ht="13.8" x14ac:dyDescent="0.3">
      <c r="B28" s="78" t="s">
        <v>259</v>
      </c>
      <c r="G28" s="81" t="s">
        <v>244</v>
      </c>
      <c r="H28" s="82"/>
    </row>
    <row r="29" spans="2:10" s="79" customFormat="1" ht="4.5" customHeight="1" x14ac:dyDescent="0.3">
      <c r="B29" s="80"/>
      <c r="G29" s="81"/>
      <c r="H29" s="81"/>
    </row>
    <row r="30" spans="2:10" s="79" customFormat="1" ht="13.8" customHeight="1" x14ac:dyDescent="0.3">
      <c r="B30" s="78" t="s">
        <v>260</v>
      </c>
      <c r="F30" s="83"/>
      <c r="G30" s="100" t="s">
        <v>292</v>
      </c>
      <c r="H30" s="100"/>
      <c r="I30" s="93"/>
      <c r="J30" s="93"/>
    </row>
    <row r="31" spans="2:10" s="79" customFormat="1" ht="4.5" customHeight="1" x14ac:dyDescent="0.3">
      <c r="B31" s="80"/>
      <c r="F31" s="83"/>
      <c r="G31" s="100"/>
      <c r="H31" s="100"/>
      <c r="I31" s="93"/>
      <c r="J31" s="93"/>
    </row>
    <row r="32" spans="2:10" s="79" customFormat="1" ht="15.6" customHeight="1" x14ac:dyDescent="0.3">
      <c r="B32" s="78" t="s">
        <v>261</v>
      </c>
      <c r="F32" s="83"/>
      <c r="G32" s="100"/>
      <c r="H32" s="100"/>
      <c r="I32" s="93"/>
      <c r="J32" s="93"/>
    </row>
    <row r="33" spans="1:12" s="46" customFormat="1" ht="47.4" customHeight="1" x14ac:dyDescent="0.3">
      <c r="B33" s="95" t="s">
        <v>281</v>
      </c>
      <c r="C33" s="95"/>
      <c r="D33" s="95"/>
      <c r="E33" s="95"/>
      <c r="F33" s="95"/>
      <c r="G33" s="95"/>
      <c r="H33" s="95"/>
      <c r="I33" s="86"/>
    </row>
    <row r="34" spans="1:12" s="46" customFormat="1" ht="43.8" customHeight="1" x14ac:dyDescent="0.3">
      <c r="A34" s="91"/>
      <c r="B34" s="96" t="s">
        <v>282</v>
      </c>
      <c r="C34" s="97"/>
      <c r="D34" s="98"/>
      <c r="E34" s="98"/>
      <c r="F34" s="98"/>
      <c r="G34" s="98"/>
      <c r="H34" s="98"/>
      <c r="L34" s="87"/>
    </row>
    <row r="35" spans="1:12" ht="25.8" customHeight="1" x14ac:dyDescent="0.3">
      <c r="B35" s="102" t="s">
        <v>262</v>
      </c>
      <c r="C35" s="102"/>
      <c r="D35" s="102"/>
      <c r="E35" s="102"/>
      <c r="F35" s="102"/>
      <c r="G35" s="102"/>
      <c r="H35" s="84"/>
    </row>
    <row r="36" spans="1:12" ht="45.6" customHeight="1" x14ac:dyDescent="0.3">
      <c r="B36" s="92" t="s">
        <v>243</v>
      </c>
      <c r="C36" s="103"/>
      <c r="D36" s="104"/>
      <c r="E36" s="104"/>
      <c r="F36" s="104"/>
      <c r="G36" s="104"/>
      <c r="H36" s="104"/>
      <c r="K36" s="22">
        <f>C36</f>
        <v>0</v>
      </c>
    </row>
    <row r="37" spans="1:12" ht="15.6" x14ac:dyDescent="0.3">
      <c r="B37" s="28" t="s">
        <v>245</v>
      </c>
      <c r="C37" s="16"/>
      <c r="D37" s="16"/>
      <c r="E37" s="16"/>
      <c r="F37" s="16"/>
      <c r="G37" s="16"/>
      <c r="H37" s="16"/>
    </row>
    <row r="38" spans="1:12" ht="47.4" customHeight="1" x14ac:dyDescent="0.3">
      <c r="B38" s="27" t="s">
        <v>37</v>
      </c>
      <c r="C38" s="103"/>
      <c r="D38" s="104"/>
      <c r="E38" s="104"/>
      <c r="F38" s="104"/>
      <c r="G38" s="104"/>
      <c r="H38" s="104"/>
      <c r="K38" s="22">
        <f>C38</f>
        <v>0</v>
      </c>
    </row>
    <row r="39" spans="1:12" ht="4.5" customHeight="1" x14ac:dyDescent="0.3"/>
    <row r="40" spans="1:12" ht="18" x14ac:dyDescent="0.35">
      <c r="B40" s="17" t="s">
        <v>27</v>
      </c>
      <c r="C40" s="16"/>
      <c r="D40" s="16"/>
      <c r="E40" s="16"/>
      <c r="F40" s="16"/>
      <c r="G40" s="16"/>
      <c r="H40" s="16"/>
    </row>
    <row r="41" spans="1:12" x14ac:dyDescent="0.3">
      <c r="B41" t="s">
        <v>23</v>
      </c>
      <c r="C41" s="108"/>
      <c r="D41" s="109"/>
      <c r="E41" s="109"/>
      <c r="F41" s="15" t="s">
        <v>63</v>
      </c>
      <c r="G41" s="108"/>
      <c r="H41" s="109"/>
    </row>
    <row r="42" spans="1:12" ht="4.5" customHeight="1" x14ac:dyDescent="0.3">
      <c r="F42" s="15"/>
      <c r="G42" s="23"/>
    </row>
    <row r="43" spans="1:12" x14ac:dyDescent="0.3">
      <c r="B43" t="s">
        <v>24</v>
      </c>
      <c r="C43" s="108"/>
      <c r="D43" s="109"/>
      <c r="E43" s="109"/>
      <c r="F43" s="15" t="s">
        <v>63</v>
      </c>
      <c r="G43" s="108"/>
      <c r="H43" s="109"/>
    </row>
    <row r="44" spans="1:12" ht="4.5" customHeight="1" x14ac:dyDescent="0.3">
      <c r="F44" s="15"/>
      <c r="G44" s="23"/>
    </row>
    <row r="45" spans="1:12" x14ac:dyDescent="0.3">
      <c r="B45" t="s">
        <v>25</v>
      </c>
      <c r="C45" s="108"/>
      <c r="D45" s="109"/>
      <c r="E45" s="109"/>
      <c r="F45" s="15" t="s">
        <v>63</v>
      </c>
      <c r="G45" s="108"/>
      <c r="H45" s="109"/>
    </row>
    <row r="46" spans="1:12" ht="4.5" customHeight="1" x14ac:dyDescent="0.3">
      <c r="F46" s="15"/>
      <c r="G46" s="23"/>
    </row>
    <row r="47" spans="1:12" x14ac:dyDescent="0.3">
      <c r="B47" t="s">
        <v>43</v>
      </c>
      <c r="C47" s="108"/>
      <c r="D47" s="109"/>
      <c r="E47" s="109"/>
      <c r="F47" s="15" t="s">
        <v>63</v>
      </c>
      <c r="G47" s="108"/>
      <c r="H47" s="109"/>
    </row>
    <row r="48" spans="1:12" ht="4.5" customHeight="1" x14ac:dyDescent="0.3">
      <c r="F48" s="15"/>
      <c r="G48" s="23"/>
    </row>
    <row r="49" spans="2:8" x14ac:dyDescent="0.3">
      <c r="B49" t="s">
        <v>38</v>
      </c>
      <c r="C49" s="108"/>
      <c r="D49" s="109"/>
      <c r="E49" s="109"/>
      <c r="F49" s="15" t="s">
        <v>63</v>
      </c>
      <c r="G49" s="108"/>
      <c r="H49" s="109"/>
    </row>
    <row r="50" spans="2:8" ht="4.5" customHeight="1" x14ac:dyDescent="0.3"/>
    <row r="51" spans="2:8" x14ac:dyDescent="0.3">
      <c r="B51" t="s">
        <v>22</v>
      </c>
      <c r="C51" s="108"/>
      <c r="D51" s="109"/>
    </row>
    <row r="52" spans="2:8" ht="4.5" customHeight="1" x14ac:dyDescent="0.3"/>
    <row r="53" spans="2:8" ht="18" x14ac:dyDescent="0.35">
      <c r="B53" s="17" t="s">
        <v>26</v>
      </c>
      <c r="C53" s="105"/>
      <c r="D53" s="106"/>
      <c r="E53" s="107"/>
      <c r="F53" s="16"/>
      <c r="G53" s="20" t="s">
        <v>30</v>
      </c>
      <c r="H53" s="76"/>
    </row>
    <row r="54" spans="2:8" ht="3" customHeight="1" x14ac:dyDescent="0.3"/>
    <row r="55" spans="2:8" x14ac:dyDescent="0.3">
      <c r="B55" t="s">
        <v>263</v>
      </c>
      <c r="E55" s="99" t="str">
        <f>CONCATENATE("IPO_",D8,"_S",RIGHT(H8,4),"_A",RIGHT(H12,4),,IF(D10="","","_"),IF(D10="","",D10))</f>
        <v>IPO__S_A</v>
      </c>
      <c r="F55" s="99"/>
      <c r="G55" s="99"/>
    </row>
    <row r="56" spans="2:8" ht="4.5" customHeight="1" x14ac:dyDescent="0.3"/>
    <row r="57" spans="2:8" ht="12" customHeight="1" x14ac:dyDescent="0.3">
      <c r="B57" s="46" t="s">
        <v>264</v>
      </c>
      <c r="C57" s="46"/>
      <c r="D57" s="46"/>
      <c r="E57" s="101" t="str">
        <f>CONCATENATE(,D8,"_S",RIGHT(H8,4),"_A",RIGHT(H12,4),"_",F12,,IF(D10="","","_"),IF(D10="","",D10))</f>
        <v>_S_A_</v>
      </c>
      <c r="F57" s="101"/>
      <c r="G57" s="101"/>
    </row>
    <row r="58" spans="2:8" x14ac:dyDescent="0.3">
      <c r="B58" s="85" t="s">
        <v>266</v>
      </c>
      <c r="C58" s="85"/>
      <c r="D58" s="25" t="e">
        <f>CONCATENATE("epg@vrt.be; televisiearchief@vrt.be; ",VLOOKUP(F6,invulvelden!B1:N8,10,FALSE),"; ",VLOOKUP(C20,invulvelden!I1:L8,4,FALSE))</f>
        <v>#N/A</v>
      </c>
    </row>
    <row r="59" spans="2:8" x14ac:dyDescent="0.3">
      <c r="B59" s="85"/>
      <c r="C59" s="85"/>
      <c r="D59" s="25"/>
    </row>
    <row r="60" spans="2:8" x14ac:dyDescent="0.3">
      <c r="B60" s="85"/>
      <c r="C60" s="85"/>
      <c r="D60" s="25"/>
    </row>
    <row r="61" spans="2:8" x14ac:dyDescent="0.3">
      <c r="B61" s="85"/>
      <c r="C61" s="85"/>
      <c r="D61" s="25"/>
    </row>
    <row r="62" spans="2:8" x14ac:dyDescent="0.3">
      <c r="B62" s="85"/>
      <c r="C62" s="85"/>
      <c r="D62" s="25"/>
    </row>
    <row r="63" spans="2:8" x14ac:dyDescent="0.3">
      <c r="B63" s="85"/>
      <c r="C63" s="85"/>
      <c r="D63" s="25"/>
    </row>
    <row r="64" spans="2:8" x14ac:dyDescent="0.3">
      <c r="B64" s="85"/>
      <c r="C64" s="85"/>
      <c r="D64" s="25"/>
    </row>
    <row r="65" spans="2:4" x14ac:dyDescent="0.3">
      <c r="B65" s="85"/>
      <c r="C65" s="85"/>
      <c r="D65" s="25"/>
    </row>
  </sheetData>
  <sheetProtection algorithmName="SHA-512" hashValue="VGSzbnRu4rQGWPkiR7hasPUUozCjkfKDr7u82Rg5X7Q15e7QHfmmcsyWGq4AYmeeV2uTxC0uOrAMwwHzJ8cFpQ==" saltValue="RKZkZWcHvqn32mqER7o83g==" spinCount="100000" sheet="1" objects="1" scenarios="1" formatRows="0" selectLockedCells="1"/>
  <mergeCells count="27">
    <mergeCell ref="C6:D6"/>
    <mergeCell ref="D8:F8"/>
    <mergeCell ref="F20:G20"/>
    <mergeCell ref="F21:G21"/>
    <mergeCell ref="D10:F10"/>
    <mergeCell ref="E57:G57"/>
    <mergeCell ref="B35:G35"/>
    <mergeCell ref="C38:H38"/>
    <mergeCell ref="C36:H36"/>
    <mergeCell ref="C53:E53"/>
    <mergeCell ref="C51:D51"/>
    <mergeCell ref="C41:E41"/>
    <mergeCell ref="C43:E43"/>
    <mergeCell ref="C45:E45"/>
    <mergeCell ref="C49:E49"/>
    <mergeCell ref="C47:E47"/>
    <mergeCell ref="G41:H41"/>
    <mergeCell ref="G43:H43"/>
    <mergeCell ref="G47:H47"/>
    <mergeCell ref="G49:H49"/>
    <mergeCell ref="G45:H45"/>
    <mergeCell ref="B25:H25"/>
    <mergeCell ref="B33:H33"/>
    <mergeCell ref="B34:C34"/>
    <mergeCell ref="D34:H34"/>
    <mergeCell ref="E55:G55"/>
    <mergeCell ref="G30:H32"/>
  </mergeCells>
  <conditionalFormatting sqref="F20">
    <cfRule type="expression" dxfId="8" priority="30">
      <formula>($C20="Ja")</formula>
    </cfRule>
  </conditionalFormatting>
  <conditionalFormatting sqref="F16:H16">
    <cfRule type="expression" dxfId="7" priority="25">
      <formula>"C15&lt;&gt;""Geen"""</formula>
    </cfRule>
  </conditionalFormatting>
  <conditionalFormatting sqref="F16">
    <cfRule type="expression" dxfId="6" priority="24">
      <formula>($C16&lt;&gt;"Geen")</formula>
    </cfRule>
  </conditionalFormatting>
  <conditionalFormatting sqref="G16">
    <cfRule type="expression" dxfId="5" priority="23">
      <formula>($C16&lt;&gt;"Geen")</formula>
    </cfRule>
  </conditionalFormatting>
  <conditionalFormatting sqref="H16">
    <cfRule type="expression" dxfId="4" priority="22">
      <formula>($C16&lt;&gt;"Geen")</formula>
    </cfRule>
  </conditionalFormatting>
  <conditionalFormatting sqref="F21">
    <cfRule type="expression" dxfId="3" priority="20">
      <formula>($C20="Ja")</formula>
    </cfRule>
  </conditionalFormatting>
  <conditionalFormatting sqref="C21">
    <cfRule type="expression" dxfId="2" priority="15">
      <formula>($C10="Ja")</formula>
    </cfRule>
  </conditionalFormatting>
  <conditionalFormatting sqref="F12">
    <cfRule type="expression" dxfId="1" priority="1">
      <formula>($F4="Kiezen aub")</formula>
    </cfRule>
    <cfRule type="expression" dxfId="0" priority="2">
      <formula>($F4="Afl.niveau")</formula>
    </cfRule>
  </conditionalFormatting>
  <dataValidations xWindow="620" yWindow="490" count="3">
    <dataValidation type="date" allowBlank="1" showInputMessage="1" showErrorMessage="1" sqref="H53">
      <formula1>41275</formula1>
      <formula2>43830</formula2>
    </dataValidation>
    <dataValidation type="whole" operator="greaterThan" allowBlank="1" showInputMessage="1" showErrorMessage="1" sqref="H12 H8">
      <formula1>0</formula1>
    </dataValidation>
    <dataValidation allowBlank="1" showInputMessage="1" showErrorMessage="1" promptTitle="Geldig Media ID:" prompt="Het Media ID krijg je van vrt Media, en ziet er zo uit: WPxxxxxxxx" sqref="F12"/>
  </dataValidations>
  <pageMargins left="0.23622047244094491" right="0.23622047244094491" top="0.55118110236220474" bottom="0.35433070866141736" header="0.31496062992125984" footer="0.31496062992125984"/>
  <pageSetup paperSize="9" scale="92" fitToHeight="0" orientation="portrait" r:id="rId1"/>
  <headerFooter scaleWithDoc="0">
    <oddFooter>&amp;R&amp;9&amp;K00-029IPO-formulier versie 2017-06-01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7</xdr:col>
                    <xdr:colOff>411480</xdr:colOff>
                    <xdr:row>34</xdr:row>
                    <xdr:rowOff>68580</xdr:rowOff>
                  </from>
                  <to>
                    <xdr:col>7</xdr:col>
                    <xdr:colOff>601980</xdr:colOff>
                    <xdr:row>34</xdr:row>
                    <xdr:rowOff>251460</xdr:rowOff>
                  </to>
                </anchor>
              </controlPr>
            </control>
          </mc:Choice>
        </mc:AlternateContent>
        <mc:AlternateContent xmlns:mc="http://schemas.openxmlformats.org/markup-compatibility/2006">
          <mc:Choice Requires="x14">
            <control shapeId="4173" r:id="rId5" name="Check Box 77">
              <controlPr defaultSize="0" autoFill="0" autoLine="0" autoPict="0">
                <anchor moveWithCells="1">
                  <from>
                    <xdr:col>5</xdr:col>
                    <xdr:colOff>525780</xdr:colOff>
                    <xdr:row>25</xdr:row>
                    <xdr:rowOff>0</xdr:rowOff>
                  </from>
                  <to>
                    <xdr:col>5</xdr:col>
                    <xdr:colOff>716280</xdr:colOff>
                    <xdr:row>26</xdr:row>
                    <xdr:rowOff>7620</xdr:rowOff>
                  </to>
                </anchor>
              </controlPr>
            </control>
          </mc:Choice>
        </mc:AlternateContent>
        <mc:AlternateContent xmlns:mc="http://schemas.openxmlformats.org/markup-compatibility/2006">
          <mc:Choice Requires="x14">
            <control shapeId="4174" r:id="rId6" name="Check Box 78">
              <controlPr defaultSize="0" autoFill="0" autoLine="0" autoPict="0">
                <anchor moveWithCells="1">
                  <from>
                    <xdr:col>7</xdr:col>
                    <xdr:colOff>45720</xdr:colOff>
                    <xdr:row>27</xdr:row>
                    <xdr:rowOff>22860</xdr:rowOff>
                  </from>
                  <to>
                    <xdr:col>7</xdr:col>
                    <xdr:colOff>236220</xdr:colOff>
                    <xdr:row>28</xdr:row>
                    <xdr:rowOff>30480</xdr:rowOff>
                  </to>
                </anchor>
              </controlPr>
            </control>
          </mc:Choice>
        </mc:AlternateContent>
        <mc:AlternateContent xmlns:mc="http://schemas.openxmlformats.org/markup-compatibility/2006">
          <mc:Choice Requires="x14">
            <control shapeId="4175" r:id="rId7" name="Check Box 79">
              <controlPr defaultSize="0" autoFill="0" autoLine="0" autoPict="0">
                <anchor moveWithCells="1">
                  <from>
                    <xdr:col>5</xdr:col>
                    <xdr:colOff>525780</xdr:colOff>
                    <xdr:row>26</xdr:row>
                    <xdr:rowOff>45720</xdr:rowOff>
                  </from>
                  <to>
                    <xdr:col>5</xdr:col>
                    <xdr:colOff>716280</xdr:colOff>
                    <xdr:row>28</xdr:row>
                    <xdr:rowOff>0</xdr:rowOff>
                  </to>
                </anchor>
              </controlPr>
            </control>
          </mc:Choice>
        </mc:AlternateContent>
        <mc:AlternateContent xmlns:mc="http://schemas.openxmlformats.org/markup-compatibility/2006">
          <mc:Choice Requires="x14">
            <control shapeId="4182" r:id="rId8" name="Check Box 86">
              <controlPr defaultSize="0" autoFill="0" autoLine="0" autoPict="0">
                <anchor moveWithCells="1">
                  <from>
                    <xdr:col>5</xdr:col>
                    <xdr:colOff>533400</xdr:colOff>
                    <xdr:row>28</xdr:row>
                    <xdr:rowOff>30480</xdr:rowOff>
                  </from>
                  <to>
                    <xdr:col>5</xdr:col>
                    <xdr:colOff>723900</xdr:colOff>
                    <xdr:row>29</xdr:row>
                    <xdr:rowOff>160020</xdr:rowOff>
                  </to>
                </anchor>
              </controlPr>
            </control>
          </mc:Choice>
        </mc:AlternateContent>
        <mc:AlternateContent xmlns:mc="http://schemas.openxmlformats.org/markup-compatibility/2006">
          <mc:Choice Requires="x14">
            <control shapeId="4184" r:id="rId9" name="Check Box 88">
              <controlPr defaultSize="0" autoFill="0" autoLine="0" autoPict="0">
                <anchor moveWithCells="1">
                  <from>
                    <xdr:col>5</xdr:col>
                    <xdr:colOff>533400</xdr:colOff>
                    <xdr:row>30</xdr:row>
                    <xdr:rowOff>15240</xdr:rowOff>
                  </from>
                  <to>
                    <xdr:col>5</xdr:col>
                    <xdr:colOff>723900</xdr:colOff>
                    <xdr:row>31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20" yWindow="490" count="8">
        <x14:dataValidation type="list" allowBlank="1" showInputMessage="1" showErrorMessage="1">
          <x14:formula1>
            <xm:f>invulvelden!$C$2:$C$3</xm:f>
          </x14:formula1>
          <xm:sqref>C12</xm:sqref>
        </x14:dataValidation>
        <x14:dataValidation type="list" allowBlank="1" showInputMessage="1" showErrorMessage="1">
          <x14:formula1>
            <xm:f>invulvelden!$B$2:$B$6</xm:f>
          </x14:formula1>
          <xm:sqref>F6</xm:sqref>
        </x14:dataValidation>
        <x14:dataValidation type="list" allowBlank="1" showInputMessage="1" showErrorMessage="1">
          <x14:formula1>
            <xm:f>invulvelden!$M$2:$M$5</xm:f>
          </x14:formula1>
          <xm:sqref>C16</xm:sqref>
        </x14:dataValidation>
        <x14:dataValidation type="list" allowBlank="1" showInputMessage="1" showErrorMessage="1">
          <x14:formula1>
            <xm:f>invulvelden!$N$2:$N$10</xm:f>
          </x14:formula1>
          <xm:sqref>F16:H16</xm:sqref>
        </x14:dataValidation>
        <x14:dataValidation type="list" allowBlank="1" showInputMessage="1" showErrorMessage="1">
          <x14:formula1>
            <xm:f>invulvelden!$I$2:$I$5</xm:f>
          </x14:formula1>
          <xm:sqref>C20</xm:sqref>
        </x14:dataValidation>
        <x14:dataValidation type="list" allowBlank="1" showInputMessage="1" showErrorMessage="1">
          <x14:formula1>
            <xm:f>invulvelden!$C$2:$C$4</xm:f>
          </x14:formula1>
          <xm:sqref>C21</xm:sqref>
        </x14:dataValidation>
        <x14:dataValidation type="list" allowBlank="1" showInputMessage="1" showErrorMessage="1">
          <x14:formula1>
            <xm:f>invulvelden!$B$16:$B$28</xm:f>
          </x14:formula1>
          <xm:sqref>E14</xm:sqref>
        </x14:dataValidation>
        <x14:dataValidation type="list" allowBlank="1" showInputMessage="1" showErrorMessage="1">
          <x14:formula1>
            <xm:f>invulvelden!$C$16:$C$35</xm:f>
          </x14:formula1>
          <xm:sqref>G14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topLeftCell="A4" workbookViewId="0">
      <selection activeCell="C9" sqref="C9"/>
    </sheetView>
  </sheetViews>
  <sheetFormatPr defaultRowHeight="14.4" x14ac:dyDescent="0.3"/>
  <cols>
    <col min="1" max="1" width="4" customWidth="1"/>
    <col min="2" max="2" width="25.6640625" style="68" bestFit="1" customWidth="1"/>
    <col min="3" max="3" width="125.109375" customWidth="1"/>
  </cols>
  <sheetData>
    <row r="1" spans="1:3" ht="18" x14ac:dyDescent="0.35">
      <c r="A1" s="41"/>
      <c r="B1" s="42"/>
      <c r="C1" s="43" t="s">
        <v>270</v>
      </c>
    </row>
    <row r="2" spans="1:3" s="46" customFormat="1" ht="18" x14ac:dyDescent="0.3">
      <c r="A2" s="44"/>
      <c r="B2" s="45"/>
      <c r="C2" s="44"/>
    </row>
    <row r="3" spans="1:3" s="46" customFormat="1" ht="45" customHeight="1" x14ac:dyDescent="0.3">
      <c r="A3" s="44"/>
      <c r="B3" s="47" t="s">
        <v>165</v>
      </c>
      <c r="C3" s="48" t="s">
        <v>291</v>
      </c>
    </row>
    <row r="4" spans="1:3" s="46" customFormat="1" ht="43.2" x14ac:dyDescent="0.3">
      <c r="A4" s="44"/>
      <c r="B4" s="45"/>
      <c r="C4" s="48" t="s">
        <v>167</v>
      </c>
    </row>
    <row r="5" spans="1:3" s="46" customFormat="1" x14ac:dyDescent="0.3">
      <c r="A5" s="44"/>
      <c r="B5" s="47" t="s">
        <v>168</v>
      </c>
      <c r="C5" s="48" t="s">
        <v>169</v>
      </c>
    </row>
    <row r="6" spans="1:3" x14ac:dyDescent="0.3">
      <c r="A6" s="44"/>
      <c r="B6" s="49"/>
      <c r="C6" s="44"/>
    </row>
    <row r="7" spans="1:3" x14ac:dyDescent="0.3">
      <c r="A7" s="50" t="s">
        <v>170</v>
      </c>
      <c r="B7" s="51"/>
      <c r="C7" s="52"/>
    </row>
    <row r="8" spans="1:3" x14ac:dyDescent="0.3">
      <c r="A8" s="44"/>
      <c r="B8" s="53" t="s">
        <v>1</v>
      </c>
      <c r="C8" s="44" t="s">
        <v>271</v>
      </c>
    </row>
    <row r="9" spans="1:3" x14ac:dyDescent="0.3">
      <c r="A9" s="44"/>
      <c r="B9" s="53" t="s">
        <v>172</v>
      </c>
      <c r="C9" s="55" t="s">
        <v>173</v>
      </c>
    </row>
    <row r="10" spans="1:3" x14ac:dyDescent="0.3">
      <c r="A10" s="44"/>
      <c r="B10" s="53" t="s">
        <v>174</v>
      </c>
      <c r="C10" s="55" t="s">
        <v>175</v>
      </c>
    </row>
    <row r="11" spans="1:3" x14ac:dyDescent="0.3">
      <c r="A11" s="44"/>
      <c r="B11" s="53" t="s">
        <v>176</v>
      </c>
      <c r="C11" s="55" t="s">
        <v>177</v>
      </c>
    </row>
    <row r="12" spans="1:3" ht="15.75" customHeight="1" x14ac:dyDescent="0.3">
      <c r="A12" s="44"/>
      <c r="B12" s="53" t="s">
        <v>183</v>
      </c>
      <c r="C12" s="55" t="s">
        <v>184</v>
      </c>
    </row>
    <row r="13" spans="1:3" ht="14.25" customHeight="1" x14ac:dyDescent="0.3">
      <c r="A13" s="44"/>
      <c r="B13" s="53" t="s">
        <v>185</v>
      </c>
      <c r="C13" s="56" t="s">
        <v>186</v>
      </c>
    </row>
    <row r="14" spans="1:3" ht="14.25" customHeight="1" x14ac:dyDescent="0.3">
      <c r="A14" s="44"/>
      <c r="B14" s="53" t="s">
        <v>231</v>
      </c>
      <c r="C14" s="55" t="s">
        <v>293</v>
      </c>
    </row>
    <row r="15" spans="1:3" x14ac:dyDescent="0.3">
      <c r="A15" s="44"/>
      <c r="B15" s="53" t="s">
        <v>187</v>
      </c>
      <c r="C15" s="55" t="s">
        <v>188</v>
      </c>
    </row>
    <row r="16" spans="1:3" x14ac:dyDescent="0.3">
      <c r="A16" s="44"/>
      <c r="B16" s="53" t="s">
        <v>189</v>
      </c>
      <c r="C16" s="55" t="s">
        <v>190</v>
      </c>
    </row>
    <row r="17" spans="1:3" ht="28.8" x14ac:dyDescent="0.3">
      <c r="A17" s="44"/>
      <c r="B17" s="69" t="s">
        <v>233</v>
      </c>
      <c r="C17" s="55" t="s">
        <v>272</v>
      </c>
    </row>
    <row r="18" spans="1:3" x14ac:dyDescent="0.3">
      <c r="A18" s="44"/>
      <c r="B18" s="53" t="s">
        <v>191</v>
      </c>
      <c r="C18" s="55" t="s">
        <v>192</v>
      </c>
    </row>
    <row r="19" spans="1:3" x14ac:dyDescent="0.3">
      <c r="A19" s="44"/>
      <c r="B19" s="49"/>
      <c r="C19" s="55"/>
    </row>
    <row r="20" spans="1:3" x14ac:dyDescent="0.3">
      <c r="A20" s="50" t="s">
        <v>193</v>
      </c>
      <c r="B20" s="51"/>
      <c r="C20" s="57"/>
    </row>
    <row r="21" spans="1:3" x14ac:dyDescent="0.3">
      <c r="A21" s="44"/>
      <c r="B21" s="53" t="s">
        <v>194</v>
      </c>
      <c r="C21" s="55" t="s">
        <v>195</v>
      </c>
    </row>
    <row r="22" spans="1:3" x14ac:dyDescent="0.3">
      <c r="A22" s="44"/>
      <c r="B22" s="53" t="s">
        <v>196</v>
      </c>
      <c r="C22" s="59" t="s">
        <v>197</v>
      </c>
    </row>
    <row r="23" spans="1:3" x14ac:dyDescent="0.3">
      <c r="A23" s="44"/>
      <c r="B23" s="53" t="s">
        <v>198</v>
      </c>
      <c r="C23" s="55" t="s">
        <v>199</v>
      </c>
    </row>
    <row r="24" spans="1:3" x14ac:dyDescent="0.3">
      <c r="A24" s="44"/>
      <c r="B24" s="49"/>
      <c r="C24" s="60"/>
    </row>
    <row r="25" spans="1:3" ht="15" customHeight="1" x14ac:dyDescent="0.3">
      <c r="A25" s="50" t="s">
        <v>200</v>
      </c>
      <c r="B25" s="51"/>
      <c r="C25" s="57" t="s">
        <v>201</v>
      </c>
    </row>
    <row r="26" spans="1:3" x14ac:dyDescent="0.3">
      <c r="A26" s="44"/>
      <c r="B26" s="53" t="s">
        <v>246</v>
      </c>
      <c r="C26" s="55" t="s">
        <v>247</v>
      </c>
    </row>
    <row r="27" spans="1:3" x14ac:dyDescent="0.3">
      <c r="A27" s="44"/>
      <c r="B27" s="53"/>
      <c r="C27" s="55" t="s">
        <v>248</v>
      </c>
    </row>
    <row r="28" spans="1:3" x14ac:dyDescent="0.3">
      <c r="A28" s="44"/>
      <c r="B28" s="53"/>
      <c r="C28" s="72" t="s">
        <v>249</v>
      </c>
    </row>
    <row r="29" spans="1:3" x14ac:dyDescent="0.3">
      <c r="A29" s="44"/>
      <c r="B29" s="53" t="s">
        <v>250</v>
      </c>
      <c r="C29" s="55" t="s">
        <v>251</v>
      </c>
    </row>
    <row r="30" spans="1:3" ht="15" customHeight="1" x14ac:dyDescent="0.3">
      <c r="A30" s="50" t="s">
        <v>283</v>
      </c>
      <c r="B30" s="51"/>
      <c r="C30" s="57" t="s">
        <v>285</v>
      </c>
    </row>
    <row r="31" spans="1:3" x14ac:dyDescent="0.3">
      <c r="A31" s="44"/>
      <c r="B31" s="53" t="s">
        <v>284</v>
      </c>
      <c r="C31" s="55" t="s">
        <v>203</v>
      </c>
    </row>
    <row r="32" spans="1:3" x14ac:dyDescent="0.3">
      <c r="A32" s="44"/>
      <c r="B32" s="53" t="s">
        <v>267</v>
      </c>
      <c r="C32" s="55" t="s">
        <v>274</v>
      </c>
    </row>
    <row r="33" spans="1:4" x14ac:dyDescent="0.3">
      <c r="B33" s="67" t="s">
        <v>211</v>
      </c>
      <c r="C33" s="59" t="s">
        <v>212</v>
      </c>
    </row>
    <row r="34" spans="1:4" x14ac:dyDescent="0.3">
      <c r="A34" s="44"/>
      <c r="B34" s="53" t="s">
        <v>215</v>
      </c>
      <c r="C34" s="59" t="s">
        <v>216</v>
      </c>
    </row>
    <row r="35" spans="1:4" x14ac:dyDescent="0.3">
      <c r="A35" s="44"/>
      <c r="B35" s="53"/>
      <c r="C35" s="55"/>
    </row>
    <row r="36" spans="1:4" x14ac:dyDescent="0.3">
      <c r="A36" s="50" t="s">
        <v>217</v>
      </c>
      <c r="B36" s="51"/>
      <c r="C36" s="57"/>
    </row>
    <row r="37" spans="1:4" x14ac:dyDescent="0.3">
      <c r="A37" s="44"/>
      <c r="B37" s="49" t="s">
        <v>218</v>
      </c>
      <c r="C37" s="55"/>
    </row>
    <row r="38" spans="1:4" x14ac:dyDescent="0.3">
      <c r="A38" s="44"/>
      <c r="B38" s="53" t="s">
        <v>219</v>
      </c>
      <c r="C38" s="55" t="s">
        <v>273</v>
      </c>
    </row>
    <row r="39" spans="1:4" x14ac:dyDescent="0.3">
      <c r="A39" s="44"/>
      <c r="B39" s="53" t="s">
        <v>275</v>
      </c>
      <c r="C39" s="55"/>
    </row>
    <row r="40" spans="1:4" x14ac:dyDescent="0.3">
      <c r="A40" s="44"/>
      <c r="B40" s="49"/>
      <c r="C40" s="55"/>
    </row>
    <row r="41" spans="1:4" ht="27.6" x14ac:dyDescent="0.3">
      <c r="A41" s="89" t="s">
        <v>268</v>
      </c>
      <c r="B41" s="51"/>
      <c r="C41" s="61" t="s">
        <v>223</v>
      </c>
    </row>
    <row r="42" spans="1:4" x14ac:dyDescent="0.3">
      <c r="A42" s="62"/>
      <c r="B42" s="51"/>
      <c r="C42" s="61" t="s">
        <v>269</v>
      </c>
    </row>
    <row r="43" spans="1:4" ht="28.8" x14ac:dyDescent="0.3">
      <c r="A43" s="44"/>
      <c r="B43" s="53" t="s">
        <v>235</v>
      </c>
      <c r="C43" s="48" t="s">
        <v>277</v>
      </c>
    </row>
    <row r="44" spans="1:4" ht="28.8" x14ac:dyDescent="0.3">
      <c r="A44" s="44"/>
      <c r="B44" s="53" t="s">
        <v>264</v>
      </c>
      <c r="C44" s="90" t="s">
        <v>276</v>
      </c>
    </row>
    <row r="45" spans="1:4" x14ac:dyDescent="0.3">
      <c r="A45" s="44"/>
      <c r="B45" s="53"/>
      <c r="C45" s="90"/>
    </row>
    <row r="46" spans="1:4" x14ac:dyDescent="0.3">
      <c r="A46" s="50" t="s">
        <v>226</v>
      </c>
      <c r="B46" s="51"/>
      <c r="C46" s="52" t="s">
        <v>227</v>
      </c>
    </row>
    <row r="47" spans="1:4" x14ac:dyDescent="0.3">
      <c r="A47" s="44"/>
      <c r="B47" s="53" t="s">
        <v>228</v>
      </c>
      <c r="C47" t="s">
        <v>287</v>
      </c>
    </row>
    <row r="48" spans="1:4" x14ac:dyDescent="0.3">
      <c r="A48" s="44"/>
      <c r="B48" s="53" t="s">
        <v>229</v>
      </c>
      <c r="C48" t="s">
        <v>288</v>
      </c>
      <c r="D48" s="66"/>
    </row>
    <row r="49" spans="1:3" x14ac:dyDescent="0.3">
      <c r="A49" s="44"/>
      <c r="B49" s="53" t="s">
        <v>230</v>
      </c>
      <c r="C49" t="s">
        <v>289</v>
      </c>
    </row>
    <row r="50" spans="1:3" x14ac:dyDescent="0.3">
      <c r="A50" s="44"/>
      <c r="B50" s="53" t="s">
        <v>278</v>
      </c>
      <c r="C50" t="s">
        <v>290</v>
      </c>
    </row>
    <row r="51" spans="1:3" x14ac:dyDescent="0.3">
      <c r="A51" s="44"/>
      <c r="B51" s="49"/>
      <c r="C51" s="44"/>
    </row>
    <row r="52" spans="1:3" x14ac:dyDescent="0.3">
      <c r="A52" s="44"/>
      <c r="B52" s="49"/>
      <c r="C52" s="67" t="s">
        <v>286</v>
      </c>
    </row>
  </sheetData>
  <sheetProtection algorithmName="SHA-512" hashValue="16ZYrmkoH0DwCe/5r89MvGRgFIfz+WdHrOAInnEu3xG2ECWMpp063L8HajYiXHbxIY0rv+JdcovIFHSQ5hqNFQ==" saltValue="13t2byK0jjVLinLDDRWnY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topLeftCell="B1" workbookViewId="0">
      <selection activeCell="C31" sqref="C31"/>
    </sheetView>
  </sheetViews>
  <sheetFormatPr defaultColWidth="8.6640625" defaultRowHeight="14.4" x14ac:dyDescent="0.3"/>
  <cols>
    <col min="1" max="1" width="4" customWidth="1"/>
    <col min="2" max="2" width="25.6640625" style="68" bestFit="1" customWidth="1"/>
    <col min="3" max="3" width="125.109375" customWidth="1"/>
  </cols>
  <sheetData>
    <row r="1" spans="1:3" ht="18" x14ac:dyDescent="0.35">
      <c r="A1" s="41"/>
      <c r="B1" s="42"/>
      <c r="C1" s="43" t="s">
        <v>164</v>
      </c>
    </row>
    <row r="2" spans="1:3" s="46" customFormat="1" ht="18" x14ac:dyDescent="0.3">
      <c r="A2" s="44"/>
      <c r="B2" s="45"/>
      <c r="C2" s="44"/>
    </row>
    <row r="3" spans="1:3" s="46" customFormat="1" ht="45" customHeight="1" x14ac:dyDescent="0.3">
      <c r="A3" s="44"/>
      <c r="B3" s="47" t="s">
        <v>165</v>
      </c>
      <c r="C3" s="48" t="s">
        <v>166</v>
      </c>
    </row>
    <row r="4" spans="1:3" s="46" customFormat="1" ht="43.2" x14ac:dyDescent="0.3">
      <c r="A4" s="44"/>
      <c r="B4" s="45"/>
      <c r="C4" s="48" t="s">
        <v>167</v>
      </c>
    </row>
    <row r="5" spans="1:3" s="46" customFormat="1" x14ac:dyDescent="0.3">
      <c r="A5" s="44"/>
      <c r="B5" s="47" t="s">
        <v>168</v>
      </c>
      <c r="C5" s="48" t="s">
        <v>169</v>
      </c>
    </row>
    <row r="6" spans="1:3" x14ac:dyDescent="0.3">
      <c r="A6" s="44"/>
      <c r="B6" s="49"/>
      <c r="C6" s="44"/>
    </row>
    <row r="7" spans="1:3" x14ac:dyDescent="0.3">
      <c r="A7" s="50" t="s">
        <v>170</v>
      </c>
      <c r="B7" s="51"/>
      <c r="C7" s="52"/>
    </row>
    <row r="8" spans="1:3" x14ac:dyDescent="0.3">
      <c r="A8" s="44"/>
      <c r="B8" s="53" t="s">
        <v>1</v>
      </c>
      <c r="C8" s="44" t="s">
        <v>236</v>
      </c>
    </row>
    <row r="9" spans="1:3" ht="27.6" x14ac:dyDescent="0.3">
      <c r="A9" s="44"/>
      <c r="B9" s="53" t="s">
        <v>36</v>
      </c>
      <c r="C9" s="54" t="s">
        <v>171</v>
      </c>
    </row>
    <row r="10" spans="1:3" x14ac:dyDescent="0.3">
      <c r="A10" s="44"/>
      <c r="B10" s="53" t="s">
        <v>172</v>
      </c>
      <c r="C10" s="55" t="s">
        <v>173</v>
      </c>
    </row>
    <row r="11" spans="1:3" x14ac:dyDescent="0.3">
      <c r="A11" s="44"/>
      <c r="B11" s="53" t="s">
        <v>174</v>
      </c>
      <c r="C11" s="55" t="s">
        <v>175</v>
      </c>
    </row>
    <row r="12" spans="1:3" x14ac:dyDescent="0.3">
      <c r="A12" s="44"/>
      <c r="B12" s="53" t="s">
        <v>176</v>
      </c>
      <c r="C12" s="55" t="s">
        <v>177</v>
      </c>
    </row>
    <row r="13" spans="1:3" x14ac:dyDescent="0.3">
      <c r="A13" s="44"/>
      <c r="B13" s="53" t="s">
        <v>178</v>
      </c>
      <c r="C13" s="55" t="s">
        <v>179</v>
      </c>
    </row>
    <row r="14" spans="1:3" x14ac:dyDescent="0.3">
      <c r="A14" s="44"/>
      <c r="B14" s="53" t="s">
        <v>180</v>
      </c>
      <c r="C14" s="55" t="s">
        <v>179</v>
      </c>
    </row>
    <row r="15" spans="1:3" x14ac:dyDescent="0.3">
      <c r="A15" s="44"/>
      <c r="B15" s="53" t="s">
        <v>181</v>
      </c>
      <c r="C15" s="55" t="s">
        <v>182</v>
      </c>
    </row>
    <row r="16" spans="1:3" ht="15.75" customHeight="1" x14ac:dyDescent="0.3">
      <c r="A16" s="44"/>
      <c r="B16" s="53" t="s">
        <v>183</v>
      </c>
      <c r="C16" s="55" t="s">
        <v>184</v>
      </c>
    </row>
    <row r="17" spans="1:3" ht="14.25" customHeight="1" x14ac:dyDescent="0.3">
      <c r="A17" s="44"/>
      <c r="B17" s="53" t="s">
        <v>185</v>
      </c>
      <c r="C17" s="56" t="s">
        <v>186</v>
      </c>
    </row>
    <row r="18" spans="1:3" ht="14.25" customHeight="1" x14ac:dyDescent="0.3">
      <c r="A18" s="44"/>
      <c r="B18" s="53" t="s">
        <v>231</v>
      </c>
      <c r="C18" s="55" t="s">
        <v>232</v>
      </c>
    </row>
    <row r="19" spans="1:3" x14ac:dyDescent="0.3">
      <c r="A19" s="44"/>
      <c r="B19" s="53" t="s">
        <v>187</v>
      </c>
      <c r="C19" s="55" t="s">
        <v>188</v>
      </c>
    </row>
    <row r="20" spans="1:3" x14ac:dyDescent="0.3">
      <c r="A20" s="44"/>
      <c r="B20" s="53" t="s">
        <v>189</v>
      </c>
      <c r="C20" s="55" t="s">
        <v>190</v>
      </c>
    </row>
    <row r="21" spans="1:3" ht="28.8" x14ac:dyDescent="0.3">
      <c r="A21" s="44"/>
      <c r="B21" s="69" t="s">
        <v>233</v>
      </c>
      <c r="C21" s="55" t="s">
        <v>234</v>
      </c>
    </row>
    <row r="22" spans="1:3" x14ac:dyDescent="0.3">
      <c r="A22" s="44"/>
      <c r="B22" s="53" t="s">
        <v>191</v>
      </c>
      <c r="C22" s="55" t="s">
        <v>192</v>
      </c>
    </row>
    <row r="23" spans="1:3" x14ac:dyDescent="0.3">
      <c r="A23" s="44"/>
      <c r="B23" s="49"/>
      <c r="C23" s="55"/>
    </row>
    <row r="24" spans="1:3" x14ac:dyDescent="0.3">
      <c r="A24" s="50" t="s">
        <v>193</v>
      </c>
      <c r="B24" s="51"/>
      <c r="C24" s="57"/>
    </row>
    <row r="25" spans="1:3" x14ac:dyDescent="0.3">
      <c r="A25" s="44"/>
      <c r="B25" s="53" t="s">
        <v>194</v>
      </c>
      <c r="C25" s="55" t="s">
        <v>195</v>
      </c>
    </row>
    <row r="26" spans="1:3" x14ac:dyDescent="0.3">
      <c r="A26" s="44"/>
      <c r="B26" s="58" t="s">
        <v>196</v>
      </c>
      <c r="C26" s="59" t="s">
        <v>197</v>
      </c>
    </row>
    <row r="27" spans="1:3" x14ac:dyDescent="0.3">
      <c r="A27" s="44"/>
      <c r="B27" s="58" t="s">
        <v>198</v>
      </c>
      <c r="C27" s="55" t="s">
        <v>199</v>
      </c>
    </row>
    <row r="28" spans="1:3" x14ac:dyDescent="0.3">
      <c r="A28" s="44"/>
      <c r="B28" s="49"/>
      <c r="C28" s="60"/>
    </row>
    <row r="29" spans="1:3" ht="15" customHeight="1" x14ac:dyDescent="0.3">
      <c r="A29" s="50" t="s">
        <v>200</v>
      </c>
      <c r="B29" s="51"/>
      <c r="C29" s="57" t="s">
        <v>201</v>
      </c>
    </row>
    <row r="30" spans="1:3" x14ac:dyDescent="0.3">
      <c r="A30" s="44"/>
      <c r="B30" s="53" t="s">
        <v>246</v>
      </c>
      <c r="C30" s="55" t="s">
        <v>247</v>
      </c>
    </row>
    <row r="31" spans="1:3" x14ac:dyDescent="0.3">
      <c r="A31" s="44"/>
      <c r="B31" s="53"/>
      <c r="C31" s="55" t="s">
        <v>248</v>
      </c>
    </row>
    <row r="32" spans="1:3" x14ac:dyDescent="0.3">
      <c r="A32" s="44"/>
      <c r="B32" s="53"/>
      <c r="C32" s="72" t="s">
        <v>249</v>
      </c>
    </row>
    <row r="33" spans="1:3" x14ac:dyDescent="0.3">
      <c r="A33" s="44"/>
      <c r="B33" s="53" t="s">
        <v>250</v>
      </c>
      <c r="C33" s="55" t="s">
        <v>251</v>
      </c>
    </row>
    <row r="34" spans="1:3" x14ac:dyDescent="0.3">
      <c r="A34" s="44"/>
      <c r="B34" s="53" t="s">
        <v>202</v>
      </c>
      <c r="C34" s="55" t="s">
        <v>203</v>
      </c>
    </row>
    <row r="35" spans="1:3" x14ac:dyDescent="0.3">
      <c r="A35" s="50" t="s">
        <v>204</v>
      </c>
      <c r="B35" s="51"/>
      <c r="C35" s="57"/>
    </row>
    <row r="36" spans="1:3" x14ac:dyDescent="0.3">
      <c r="A36" s="44"/>
      <c r="B36" s="53" t="s">
        <v>205</v>
      </c>
      <c r="C36" s="55" t="s">
        <v>206</v>
      </c>
    </row>
    <row r="37" spans="1:3" x14ac:dyDescent="0.3">
      <c r="A37" s="44"/>
      <c r="B37" s="53" t="s">
        <v>207</v>
      </c>
      <c r="C37" s="55" t="s">
        <v>208</v>
      </c>
    </row>
    <row r="38" spans="1:3" x14ac:dyDescent="0.3">
      <c r="A38" s="44"/>
      <c r="B38" s="53" t="s">
        <v>209</v>
      </c>
      <c r="C38" s="54" t="s">
        <v>210</v>
      </c>
    </row>
    <row r="39" spans="1:3" x14ac:dyDescent="0.3">
      <c r="A39" s="44"/>
      <c r="B39" s="49"/>
      <c r="C39" s="55"/>
    </row>
    <row r="40" spans="1:3" x14ac:dyDescent="0.3">
      <c r="A40" s="50" t="s">
        <v>211</v>
      </c>
      <c r="B40" s="51"/>
      <c r="C40" s="61" t="s">
        <v>212</v>
      </c>
    </row>
    <row r="41" spans="1:3" x14ac:dyDescent="0.3">
      <c r="A41" s="44"/>
      <c r="B41" s="53" t="s">
        <v>213</v>
      </c>
      <c r="C41" s="59" t="s">
        <v>214</v>
      </c>
    </row>
    <row r="42" spans="1:3" x14ac:dyDescent="0.3">
      <c r="A42" s="44"/>
      <c r="B42" s="53" t="s">
        <v>215</v>
      </c>
      <c r="C42" s="59" t="s">
        <v>216</v>
      </c>
    </row>
    <row r="43" spans="1:3" x14ac:dyDescent="0.3">
      <c r="A43" s="44"/>
      <c r="B43" s="49"/>
      <c r="C43" s="55"/>
    </row>
    <row r="44" spans="1:3" x14ac:dyDescent="0.3">
      <c r="A44" s="50" t="s">
        <v>217</v>
      </c>
      <c r="B44" s="51"/>
      <c r="C44" s="57"/>
    </row>
    <row r="45" spans="1:3" x14ac:dyDescent="0.3">
      <c r="A45" s="44"/>
      <c r="B45" s="49" t="s">
        <v>218</v>
      </c>
      <c r="C45" s="55"/>
    </row>
    <row r="46" spans="1:3" x14ac:dyDescent="0.3">
      <c r="A46" s="44"/>
      <c r="B46" s="53" t="s">
        <v>219</v>
      </c>
      <c r="C46" s="55" t="s">
        <v>220</v>
      </c>
    </row>
    <row r="47" spans="1:3" x14ac:dyDescent="0.3">
      <c r="A47" s="44"/>
      <c r="B47" s="53" t="s">
        <v>221</v>
      </c>
      <c r="C47" s="55"/>
    </row>
    <row r="48" spans="1:3" x14ac:dyDescent="0.3">
      <c r="A48" s="44"/>
      <c r="B48" s="49"/>
      <c r="C48" s="55"/>
    </row>
    <row r="49" spans="1:4" ht="27.6" x14ac:dyDescent="0.3">
      <c r="A49" s="62" t="s">
        <v>222</v>
      </c>
      <c r="B49" s="51"/>
      <c r="C49" s="61" t="s">
        <v>223</v>
      </c>
    </row>
    <row r="50" spans="1:4" x14ac:dyDescent="0.3">
      <c r="A50" s="44"/>
      <c r="B50" s="49"/>
      <c r="C50" s="44"/>
    </row>
    <row r="51" spans="1:4" x14ac:dyDescent="0.3">
      <c r="A51" s="44"/>
      <c r="B51" s="53" t="s">
        <v>235</v>
      </c>
      <c r="C51" s="48" t="s">
        <v>224</v>
      </c>
    </row>
    <row r="52" spans="1:4" x14ac:dyDescent="0.3">
      <c r="A52" s="44"/>
      <c r="B52" s="63"/>
      <c r="C52" s="64" t="s">
        <v>225</v>
      </c>
    </row>
    <row r="53" spans="1:4" x14ac:dyDescent="0.3">
      <c r="A53" s="44"/>
      <c r="B53" s="63"/>
      <c r="C53" s="65"/>
    </row>
    <row r="54" spans="1:4" x14ac:dyDescent="0.3">
      <c r="A54" s="50" t="s">
        <v>226</v>
      </c>
      <c r="B54" s="51"/>
      <c r="C54" s="52" t="s">
        <v>227</v>
      </c>
    </row>
    <row r="55" spans="1:4" x14ac:dyDescent="0.3">
      <c r="A55" s="44"/>
      <c r="B55" s="53" t="s">
        <v>228</v>
      </c>
      <c r="C55" s="44" t="s">
        <v>239</v>
      </c>
    </row>
    <row r="56" spans="1:4" x14ac:dyDescent="0.3">
      <c r="A56" s="44"/>
      <c r="B56" s="53" t="s">
        <v>229</v>
      </c>
      <c r="C56" s="44" t="s">
        <v>240</v>
      </c>
      <c r="D56" s="66"/>
    </row>
    <row r="57" spans="1:4" x14ac:dyDescent="0.3">
      <c r="A57" s="44"/>
      <c r="B57" s="53" t="s">
        <v>230</v>
      </c>
      <c r="C57" s="44" t="s">
        <v>241</v>
      </c>
    </row>
    <row r="58" spans="1:4" x14ac:dyDescent="0.3">
      <c r="A58" s="44"/>
      <c r="B58" s="49"/>
      <c r="C58" s="44"/>
    </row>
    <row r="59" spans="1:4" x14ac:dyDescent="0.3">
      <c r="A59" s="44"/>
      <c r="B59" s="49"/>
      <c r="C59" s="44"/>
    </row>
    <row r="60" spans="1:4" x14ac:dyDescent="0.3">
      <c r="A60" s="44"/>
      <c r="B60" s="49"/>
      <c r="C60" s="67" t="s">
        <v>242</v>
      </c>
    </row>
  </sheetData>
  <sheetProtection sheet="1" objects="1" scenarios="1"/>
  <pageMargins left="0.7" right="0.7" top="0.75" bottom="0.75" header="0.3" footer="0.3"/>
  <pageSetup paperSize="9" scale="55" orientation="portrait" verticalDpi="0"/>
  <colBreaks count="1" manualBreakCount="1">
    <brk id="3" max="49"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S36"/>
  <sheetViews>
    <sheetView showZeros="0" topLeftCell="F1" workbookViewId="0">
      <selection activeCell="K2" sqref="K2:K5"/>
    </sheetView>
  </sheetViews>
  <sheetFormatPr defaultColWidth="8.6640625" defaultRowHeight="14.4" x14ac:dyDescent="0.3"/>
  <cols>
    <col min="1" max="1" width="4.109375" customWidth="1"/>
    <col min="2" max="2" width="7.6640625" customWidth="1"/>
    <col min="3" max="3" width="18.109375" customWidth="1"/>
    <col min="4" max="4" width="14.44140625" customWidth="1"/>
    <col min="5" max="5" width="9.6640625" customWidth="1"/>
    <col min="6" max="6" width="16.33203125" customWidth="1"/>
    <col min="8" max="8" width="12" customWidth="1"/>
    <col min="9" max="9" width="10.33203125" customWidth="1"/>
    <col min="10" max="10" width="12.6640625" customWidth="1"/>
    <col min="11" max="11" width="76.21875" customWidth="1"/>
    <col min="12" max="12" width="29" customWidth="1"/>
    <col min="14" max="15" width="10" customWidth="1"/>
  </cols>
  <sheetData>
    <row r="1" spans="1:19" x14ac:dyDescent="0.3">
      <c r="B1" t="s">
        <v>1</v>
      </c>
      <c r="C1" t="s">
        <v>5</v>
      </c>
      <c r="D1" t="s">
        <v>6</v>
      </c>
      <c r="E1" t="s">
        <v>7</v>
      </c>
      <c r="F1" t="s">
        <v>8</v>
      </c>
      <c r="G1" t="s">
        <v>18</v>
      </c>
      <c r="H1" t="s">
        <v>60</v>
      </c>
      <c r="I1" t="s">
        <v>61</v>
      </c>
      <c r="J1" t="s">
        <v>34</v>
      </c>
      <c r="K1" t="s">
        <v>29</v>
      </c>
      <c r="M1" s="31" t="s">
        <v>41</v>
      </c>
      <c r="N1" s="31" t="s">
        <v>42</v>
      </c>
      <c r="O1" t="s">
        <v>46</v>
      </c>
    </row>
    <row r="2" spans="1:19" x14ac:dyDescent="0.3">
      <c r="A2">
        <v>1</v>
      </c>
      <c r="B2" t="s">
        <v>2</v>
      </c>
      <c r="C2" t="s">
        <v>51</v>
      </c>
      <c r="D2" t="s">
        <v>12</v>
      </c>
      <c r="E2" t="s">
        <v>9</v>
      </c>
      <c r="F2" t="s">
        <v>15</v>
      </c>
      <c r="G2" t="s">
        <v>19</v>
      </c>
      <c r="H2" t="s">
        <v>31</v>
      </c>
      <c r="I2" t="s">
        <v>31</v>
      </c>
      <c r="J2" t="s">
        <v>31</v>
      </c>
      <c r="K2" t="s">
        <v>287</v>
      </c>
      <c r="M2" t="s">
        <v>21</v>
      </c>
      <c r="O2" s="31" t="s">
        <v>47</v>
      </c>
    </row>
    <row r="3" spans="1:19" x14ac:dyDescent="0.3">
      <c r="A3">
        <v>2</v>
      </c>
      <c r="B3" t="s">
        <v>3</v>
      </c>
      <c r="C3" t="s">
        <v>52</v>
      </c>
      <c r="D3" t="s">
        <v>13</v>
      </c>
      <c r="E3" t="s">
        <v>10</v>
      </c>
      <c r="F3" t="s">
        <v>16</v>
      </c>
      <c r="G3" t="s">
        <v>20</v>
      </c>
      <c r="H3" t="s">
        <v>238</v>
      </c>
      <c r="I3" t="s">
        <v>51</v>
      </c>
      <c r="J3" t="s">
        <v>39</v>
      </c>
      <c r="K3" t="s">
        <v>288</v>
      </c>
      <c r="L3" t="s">
        <v>279</v>
      </c>
      <c r="M3" t="s">
        <v>50</v>
      </c>
      <c r="N3" t="s">
        <v>53</v>
      </c>
      <c r="O3" s="31" t="s">
        <v>48</v>
      </c>
    </row>
    <row r="4" spans="1:19" x14ac:dyDescent="0.3">
      <c r="A4">
        <v>3</v>
      </c>
      <c r="B4" t="s">
        <v>4</v>
      </c>
      <c r="D4" t="s">
        <v>14</v>
      </c>
      <c r="E4" t="s">
        <v>11</v>
      </c>
      <c r="F4" t="s">
        <v>17</v>
      </c>
      <c r="H4" t="s">
        <v>32</v>
      </c>
      <c r="I4" t="s">
        <v>52</v>
      </c>
      <c r="J4" t="s">
        <v>44</v>
      </c>
      <c r="K4" t="s">
        <v>289</v>
      </c>
      <c r="L4" t="s">
        <v>256</v>
      </c>
      <c r="M4" t="s">
        <v>41</v>
      </c>
      <c r="N4" t="s">
        <v>55</v>
      </c>
    </row>
    <row r="5" spans="1:19" x14ac:dyDescent="0.3">
      <c r="A5">
        <v>4</v>
      </c>
      <c r="B5" t="s">
        <v>257</v>
      </c>
      <c r="J5" t="s">
        <v>45</v>
      </c>
      <c r="K5" t="s">
        <v>290</v>
      </c>
      <c r="L5" t="s">
        <v>279</v>
      </c>
      <c r="N5" t="s">
        <v>54</v>
      </c>
    </row>
    <row r="6" spans="1:19" x14ac:dyDescent="0.3">
      <c r="A6">
        <v>5</v>
      </c>
      <c r="J6" t="s">
        <v>40</v>
      </c>
      <c r="N6" t="s">
        <v>56</v>
      </c>
    </row>
    <row r="7" spans="1:19" x14ac:dyDescent="0.3">
      <c r="A7">
        <v>6</v>
      </c>
      <c r="J7" t="s">
        <v>33</v>
      </c>
      <c r="N7" t="s">
        <v>59</v>
      </c>
    </row>
    <row r="8" spans="1:19" x14ac:dyDescent="0.3">
      <c r="N8" t="s">
        <v>57</v>
      </c>
    </row>
    <row r="9" spans="1:19" x14ac:dyDescent="0.3">
      <c r="N9" t="s">
        <v>58</v>
      </c>
    </row>
    <row r="15" spans="1:19" x14ac:dyDescent="0.3">
      <c r="B15" t="s">
        <v>68</v>
      </c>
      <c r="C15" t="s">
        <v>69</v>
      </c>
      <c r="D15" t="s">
        <v>70</v>
      </c>
      <c r="E15" t="s">
        <v>71</v>
      </c>
      <c r="F15" t="s">
        <v>72</v>
      </c>
      <c r="G15" t="s">
        <v>73</v>
      </c>
      <c r="H15" t="s">
        <v>74</v>
      </c>
      <c r="I15" t="s">
        <v>75</v>
      </c>
      <c r="J15" t="s">
        <v>76</v>
      </c>
      <c r="K15" t="s">
        <v>77</v>
      </c>
      <c r="L15" t="s">
        <v>78</v>
      </c>
      <c r="M15" t="s">
        <v>79</v>
      </c>
      <c r="N15" t="s">
        <v>80</v>
      </c>
      <c r="O15" t="s">
        <v>81</v>
      </c>
      <c r="S15" t="s">
        <v>120</v>
      </c>
    </row>
    <row r="17" spans="2:19" x14ac:dyDescent="0.3">
      <c r="B17" t="s">
        <v>70</v>
      </c>
      <c r="C17" t="str">
        <f>IF(IPO!$E$14="Film",D17,IF(IPO!$E$14="Nieuws en actua",E17,IF(IPO!$E$14="Shows en spel",F17,IF(IPO!$E$14="Sport",G17,IF(IPO!$E$14="Kinderen",H17,IF(IPO!$E$14="Muziek",I17,IF(IPO!$E$14="Kunst en cultuur",J17,IF(IPO!$E$14="Soc./politiek/econ.",K17,IF(IPO!$E$14="Educatief",L17,IF(IPO!$E$14="Vrije tijd",M17,IF(IPO!$E$14="Serie",N17,IF(IPO!$E$14="Human interest",O17,S17))))))))))))</f>
        <v>Algemeen</v>
      </c>
      <c r="D17" t="s">
        <v>82</v>
      </c>
      <c r="E17" t="s">
        <v>93</v>
      </c>
      <c r="F17" t="s">
        <v>97</v>
      </c>
      <c r="G17" t="s">
        <v>101</v>
      </c>
      <c r="H17" t="s">
        <v>114</v>
      </c>
      <c r="I17" t="s">
        <v>121</v>
      </c>
      <c r="J17" t="s">
        <v>82</v>
      </c>
      <c r="K17" t="s">
        <v>82</v>
      </c>
      <c r="L17" t="s">
        <v>82</v>
      </c>
      <c r="M17" t="s">
        <v>82</v>
      </c>
      <c r="N17" t="s">
        <v>82</v>
      </c>
      <c r="O17" t="s">
        <v>82</v>
      </c>
      <c r="S17" t="s">
        <v>120</v>
      </c>
    </row>
    <row r="18" spans="2:19" x14ac:dyDescent="0.3">
      <c r="B18" t="s">
        <v>71</v>
      </c>
      <c r="C18" t="str">
        <f>IF(IPO!$E$14="Film",D18,IF(IPO!$E$14="Nieuws en actua",E18,IF(IPO!$E$14="Shows en spel",F18,IF(IPO!$E$14="Sport",G18,IF(IPO!$E$14="Kinderen",H18,IF(IPO!$E$14="Muziek",I18,IF(IPO!$E$14="Kunst en cultuur",J18,IF(IPO!$E$14="Soc./politiek/econ.",K18,IF(IPO!$E$14="Educatief",L18,IF(IPO!$E$14="Vrije tijd",M18,IF(IPO!$E$14="Serie",N18,IF(IPO!$E$14="Human interest",O18,S18))))))))))))</f>
        <v>Actie/detect./thriller</v>
      </c>
      <c r="D18" t="s">
        <v>83</v>
      </c>
      <c r="E18" t="s">
        <v>94</v>
      </c>
      <c r="F18" t="s">
        <v>98</v>
      </c>
      <c r="G18" t="s">
        <v>102</v>
      </c>
      <c r="H18" t="s">
        <v>115</v>
      </c>
      <c r="I18" t="s">
        <v>122</v>
      </c>
      <c r="J18" t="s">
        <v>128</v>
      </c>
      <c r="K18" t="s">
        <v>139</v>
      </c>
      <c r="L18" t="s">
        <v>142</v>
      </c>
      <c r="M18" t="s">
        <v>150</v>
      </c>
      <c r="N18" t="s">
        <v>83</v>
      </c>
      <c r="O18" t="s">
        <v>159</v>
      </c>
      <c r="S18" t="s">
        <v>120</v>
      </c>
    </row>
    <row r="19" spans="2:19" x14ac:dyDescent="0.3">
      <c r="B19" t="s">
        <v>72</v>
      </c>
      <c r="C19" t="str">
        <f>IF(IPO!$E$14="Film",D19,IF(IPO!$E$14="Nieuws en actua",E19,IF(IPO!$E$14="Shows en spel",F19,IF(IPO!$E$14="Sport",G19,IF(IPO!$E$14="Kinderen",H19,IF(IPO!$E$14="Muziek",I19,IF(IPO!$E$14="Kunst en cultuur",J19,IF(IPO!$E$14="Soc./politiek/econ.",K19,IF(IPO!$E$14="Educatief",L19,IF(IPO!$E$14="Vrije tijd",M19,IF(IPO!$E$14="Serie",N19,IF(IPO!$E$14="Human interest",O19,S19))))))))))))</f>
        <v>Avontuur/oorlog/western</v>
      </c>
      <c r="D19" t="s">
        <v>84</v>
      </c>
      <c r="E19" t="s">
        <v>95</v>
      </c>
      <c r="F19" t="s">
        <v>99</v>
      </c>
      <c r="G19" t="s">
        <v>103</v>
      </c>
      <c r="H19" t="s">
        <v>116</v>
      </c>
      <c r="I19" t="s">
        <v>123</v>
      </c>
      <c r="J19" t="s">
        <v>129</v>
      </c>
      <c r="K19" t="s">
        <v>140</v>
      </c>
      <c r="L19" t="s">
        <v>143</v>
      </c>
      <c r="M19" t="s">
        <v>151</v>
      </c>
      <c r="N19" t="s">
        <v>84</v>
      </c>
      <c r="O19" t="s">
        <v>160</v>
      </c>
      <c r="S19" t="s">
        <v>120</v>
      </c>
    </row>
    <row r="20" spans="2:19" x14ac:dyDescent="0.3">
      <c r="B20" t="s">
        <v>73</v>
      </c>
      <c r="C20" t="str">
        <f>IF(IPO!$E$14="Film",D20,IF(IPO!$E$14="Nieuws en actua",E20,IF(IPO!$E$14="Shows en spel",F20,IF(IPO!$E$14="Sport",G20,IF(IPO!$E$14="Kinderen",H20,IF(IPO!$E$14="Muziek",I20,IF(IPO!$E$14="Kunst en cultuur",J20,IF(IPO!$E$14="Soc./politiek/econ.",K20,IF(IPO!$E$14="Educatief",L20,IF(IPO!$E$14="Vrije tijd",M20,IF(IPO!$E$14="Serie",N20,IF(IPO!$E$14="Human interest",O20,S20))))))))))))</f>
        <v>SF/fantasy/horror</v>
      </c>
      <c r="D20" t="s">
        <v>85</v>
      </c>
      <c r="E20" t="s">
        <v>91</v>
      </c>
      <c r="F20" t="s">
        <v>100</v>
      </c>
      <c r="G20" t="s">
        <v>104</v>
      </c>
      <c r="H20" t="s">
        <v>117</v>
      </c>
      <c r="I20" t="s">
        <v>124</v>
      </c>
      <c r="J20" t="s">
        <v>130</v>
      </c>
      <c r="K20" t="s">
        <v>141</v>
      </c>
      <c r="L20" t="s">
        <v>144</v>
      </c>
      <c r="M20" t="s">
        <v>152</v>
      </c>
      <c r="N20" t="s">
        <v>85</v>
      </c>
      <c r="O20" t="s">
        <v>161</v>
      </c>
      <c r="S20" t="s">
        <v>120</v>
      </c>
    </row>
    <row r="21" spans="2:19" x14ac:dyDescent="0.3">
      <c r="B21" t="s">
        <v>74</v>
      </c>
      <c r="C21" t="str">
        <f>IF(IPO!$E$14="Film",D21,IF(IPO!$E$14="Nieuws en actua",E21,IF(IPO!$E$14="Shows en spel",F21,IF(IPO!$E$14="Sport",G21,IF(IPO!$E$14="Kinderen",H21,IF(IPO!$E$14="Muziek",I21,IF(IPO!$E$14="Kunst en cultuur",J21,IF(IPO!$E$14="Soc./politiek/econ.",K21,IF(IPO!$E$14="Educatief",L21,IF(IPO!$E$14="Vrije tijd",M21,IF(IPO!$E$14="Serie",N21,IF(IPO!$E$14="Human interest",O21,S21))))))))))))</f>
        <v>Komedie</v>
      </c>
      <c r="D21" t="s">
        <v>86</v>
      </c>
      <c r="E21" t="s">
        <v>96</v>
      </c>
      <c r="G21" t="s">
        <v>105</v>
      </c>
      <c r="H21" t="s">
        <v>78</v>
      </c>
      <c r="I21" t="s">
        <v>125</v>
      </c>
      <c r="J21" t="s">
        <v>131</v>
      </c>
      <c r="L21" t="s">
        <v>145</v>
      </c>
      <c r="M21" t="s">
        <v>153</v>
      </c>
      <c r="N21" t="s">
        <v>86</v>
      </c>
      <c r="S21" t="s">
        <v>120</v>
      </c>
    </row>
    <row r="22" spans="2:19" x14ac:dyDescent="0.3">
      <c r="B22" t="s">
        <v>75</v>
      </c>
      <c r="C22" t="str">
        <f>IF(IPO!$E$14="Film",D22,IF(IPO!$E$14="Nieuws en actua",E22,IF(IPO!$E$14="Shows en spel",F22,IF(IPO!$E$14="Sport",G22,IF(IPO!$E$14="Kinderen",H22,IF(IPO!$E$14="Muziek",I22,IF(IPO!$E$14="Kunst en cultuur",J22,IF(IPO!$E$14="Soc./politiek/econ.",K22,IF(IPO!$E$14="Educatief",L22,IF(IPO!$E$14="Vrije tijd",M22,IF(IPO!$E$14="Serie",N22,IF(IPO!$E$14="Human interest",O22,S22))))))))))))</f>
        <v>Familie/melodrama</v>
      </c>
      <c r="D22" t="s">
        <v>87</v>
      </c>
      <c r="G22" t="s">
        <v>106</v>
      </c>
      <c r="H22" t="s">
        <v>118</v>
      </c>
      <c r="I22" t="s">
        <v>126</v>
      </c>
      <c r="J22" t="s">
        <v>132</v>
      </c>
      <c r="L22" t="s">
        <v>146</v>
      </c>
      <c r="M22" t="s">
        <v>154</v>
      </c>
      <c r="N22" t="s">
        <v>158</v>
      </c>
      <c r="S22" t="s">
        <v>120</v>
      </c>
    </row>
    <row r="23" spans="2:19" x14ac:dyDescent="0.3">
      <c r="B23" t="s">
        <v>76</v>
      </c>
      <c r="C23" t="str">
        <f>IF(IPO!$E$14="Film",D23,IF(IPO!$E$14="Nieuws en actua",E23,IF(IPO!$E$14="Shows en spel",F23,IF(IPO!$E$14="Sport",G23,IF(IPO!$E$14="Kinderen",H23,IF(IPO!$E$14="Muziek",I23,IF(IPO!$E$14="Kunst en cultuur",J23,IF(IPO!$E$14="Soc./politiek/econ.",K23,IF(IPO!$E$14="Educatief",L23,IF(IPO!$E$14="Vrije tijd",M23,IF(IPO!$E$14="Serie",N23,IF(IPO!$E$14="Human interest",O23,S23))))))))))))</f>
        <v>Romantiek</v>
      </c>
      <c r="D23" t="s">
        <v>88</v>
      </c>
      <c r="G23" t="s">
        <v>107</v>
      </c>
      <c r="H23" t="s">
        <v>119</v>
      </c>
      <c r="I23" t="s">
        <v>127</v>
      </c>
      <c r="J23" t="s">
        <v>133</v>
      </c>
      <c r="L23" t="s">
        <v>147</v>
      </c>
      <c r="M23" t="s">
        <v>155</v>
      </c>
      <c r="N23" t="s">
        <v>88</v>
      </c>
      <c r="S23" t="s">
        <v>120</v>
      </c>
    </row>
    <row r="24" spans="2:19" x14ac:dyDescent="0.3">
      <c r="B24" t="s">
        <v>77</v>
      </c>
      <c r="C24" t="str">
        <f>IF(IPO!$E$14="Film",D24,IF(IPO!$E$14="Nieuws en actua",E24,IF(IPO!$E$14="Shows en spel",F24,IF(IPO!$E$14="Sport",G24,IF(IPO!$E$14="Kinderen",H24,IF(IPO!$E$14="Muziek",I24,IF(IPO!$E$14="Kunst en cultuur",J24,IF(IPO!$E$14="Soc./politiek/econ.",K24,IF(IPO!$E$14="Educatief",L24,IF(IPO!$E$14="Vrije tijd",M24,IF(IPO!$E$14="Serie",N24,IF(IPO!$E$14="Human interest",O24,S24))))))))))))</f>
        <v>Drama/tragedie</v>
      </c>
      <c r="D24" t="s">
        <v>89</v>
      </c>
      <c r="G24" t="s">
        <v>108</v>
      </c>
      <c r="J24" t="s">
        <v>134</v>
      </c>
      <c r="L24" t="s">
        <v>148</v>
      </c>
      <c r="M24" t="s">
        <v>156</v>
      </c>
      <c r="N24" t="s">
        <v>92</v>
      </c>
      <c r="S24" t="s">
        <v>120</v>
      </c>
    </row>
    <row r="25" spans="2:19" x14ac:dyDescent="0.3">
      <c r="B25" t="s">
        <v>78</v>
      </c>
      <c r="C25" t="str">
        <f>IF(IPO!$E$14="Film",D25,IF(IPO!$E$14="Nieuws en actua",E25,IF(IPO!$E$14="Shows en spel",F25,IF(IPO!$E$14="Sport",G25,IF(IPO!$E$14="Kinderen",H25,IF(IPO!$E$14="Muziek",I25,IF(IPO!$E$14="Kunst en cultuur",J25,IF(IPO!$E$14="Soc./politiek/econ.",K25,IF(IPO!$E$14="Educatief",L25,IF(IPO!$E$14="Vrije tijd",M25,IF(IPO!$E$14="Serie",N25,IF(IPO!$E$14="Human interest",O25,S25))))))))))))</f>
        <v>Erotiek</v>
      </c>
      <c r="D25" t="s">
        <v>90</v>
      </c>
      <c r="G25" t="s">
        <v>109</v>
      </c>
      <c r="J25" t="s">
        <v>135</v>
      </c>
      <c r="L25" t="s">
        <v>149</v>
      </c>
      <c r="M25" t="s">
        <v>157</v>
      </c>
      <c r="S25" t="s">
        <v>120</v>
      </c>
    </row>
    <row r="26" spans="2:19" x14ac:dyDescent="0.3">
      <c r="B26" t="s">
        <v>79</v>
      </c>
      <c r="C26" t="str">
        <f>IF(IPO!$E$14="Film",D26,IF(IPO!$E$14="Nieuws en actua",E26,IF(IPO!$E$14="Shows en spel",F26,IF(IPO!$E$14="Sport",G26,IF(IPO!$E$14="Kinderen",H26,IF(IPO!$E$14="Muziek",I26,IF(IPO!$E$14="Kunst en cultuur",J26,IF(IPO!$E$14="Soc./politiek/econ.",K26,IF(IPO!$E$14="Educatief",L26,IF(IPO!$E$14="Vrije tijd",M26,IF(IPO!$E$14="Serie",N26,IF(IPO!$E$14="Human interest",O26,S26))))))))))))</f>
        <v>Documentaire</v>
      </c>
      <c r="D26" t="s">
        <v>91</v>
      </c>
      <c r="G26" t="s">
        <v>110</v>
      </c>
      <c r="J26" t="s">
        <v>136</v>
      </c>
      <c r="S26" t="s">
        <v>120</v>
      </c>
    </row>
    <row r="27" spans="2:19" x14ac:dyDescent="0.3">
      <c r="B27" t="s">
        <v>80</v>
      </c>
      <c r="C27" t="str">
        <f>IF(IPO!$E$14="Film",D27,IF(IPO!$E$14="Nieuws en actua",E27,IF(IPO!$E$14="Shows en spel",F27,IF(IPO!$E$14="Sport",G27,IF(IPO!$E$14="Kinderen",H27,IF(IPO!$E$14="Muziek",I27,IF(IPO!$E$14="Kunst en cultuur",J27,IF(IPO!$E$14="Soc./politiek/econ.",K27,IF(IPO!$E$14="Educatief",L27,IF(IPO!$E$14="Vrije tijd",M27,IF(IPO!$E$14="Serie",N27,IF(IPO!$E$14="Human interest",O27,S27))))))))))))</f>
        <v>Animatie</v>
      </c>
      <c r="D27" t="s">
        <v>92</v>
      </c>
      <c r="G27" t="s">
        <v>111</v>
      </c>
      <c r="J27" t="s">
        <v>137</v>
      </c>
      <c r="S27" t="s">
        <v>120</v>
      </c>
    </row>
    <row r="28" spans="2:19" x14ac:dyDescent="0.3">
      <c r="B28" t="s">
        <v>81</v>
      </c>
      <c r="C28" t="str">
        <f>IF(IPO!$E$14="Film",D28,IF(IPO!$E$14="Nieuws en actua",E28,IF(IPO!$E$14="Shows en spel",F28,IF(IPO!$E$14="Sport",G28,IF(IPO!$E$14="Kinderen",H28,IF(IPO!$E$14="Muziek",I28,IF(IPO!$E$14="Kunst en cultuur",J28,IF(IPO!$E$14="Soc./politiek/econ.",K28,IF(IPO!$E$14="Educatief",L28,IF(IPO!$E$14="Vrije tijd",M28,IF(IPO!$E$14="Serie",N28,IF(IPO!$E$14="Human interest",O28,S28))))))))))))</f>
        <v>Kinderen</v>
      </c>
      <c r="D28" t="s">
        <v>74</v>
      </c>
      <c r="G28" t="s">
        <v>112</v>
      </c>
      <c r="J28" t="s">
        <v>138</v>
      </c>
      <c r="S28" t="s">
        <v>120</v>
      </c>
    </row>
    <row r="29" spans="2:19" x14ac:dyDescent="0.3">
      <c r="C29">
        <f>IF(IPO!$E$14="Film",D29,IF(IPO!$E$14="Nieuws en actua",E29,IF(IPO!$E$14="Shows en spel",F29,IF(IPO!$E$14="Sport",G29,IF(IPO!$E$14="Kinderen",H29,IF(IPO!$E$14="Muziek",I29,IF(IPO!$E$14="Kunst en cultuur",J29,IF(IPO!$E$14="Soc./politiek/econ.",K29,IF(IPO!$E$14="Educatief",L29,IF(IPO!$E$14="Vrije tijd",M29,IF(IPO!$E$14="Serie",N29,IF(IPO!$E$14="Human interest",O29,S29))))))))))))</f>
        <v>0</v>
      </c>
      <c r="G29" t="s">
        <v>113</v>
      </c>
      <c r="S29" t="s">
        <v>120</v>
      </c>
    </row>
    <row r="30" spans="2:19" x14ac:dyDescent="0.3">
      <c r="C30">
        <f>IF(IPO!$E$14="Film",D30,IF(IPO!$E$14="Nieuws en actua",E30,IF(IPO!$E$14="Shows en spel",F30,IF(IPO!$E$14="Sport",G30,IF(IPO!$E$14="Kinderen",H30,IF(IPO!$E$14="Muziek",I30,IF(IPO!$E$14="Kunst en cultuur",J30,IF(IPO!$E$14="Soc./politiek/econ.",K30,IF(IPO!$E$14="Educatief",L30,IF(IPO!$E$14="Vrije tijd",M30,IF(IPO!$E$14="Serie",N30,IF(IPO!$E$14="Human interest",O30,S30))))))))))))</f>
        <v>0</v>
      </c>
      <c r="S30" t="s">
        <v>120</v>
      </c>
    </row>
    <row r="31" spans="2:19" x14ac:dyDescent="0.3">
      <c r="C31">
        <f>IF(IPO!$E$14="Film",D31,IF(IPO!$E$14="Nieuws en actua",E31,IF(IPO!$E$14="Shows en spel",F31,IF(IPO!$E$14="Sport",G31,IF(IPO!$E$14="Kinderen",H31,IF(IPO!$E$14="Muziek",I31,IF(IPO!$E$14="Kunst en cultuur",J31,IF(IPO!$E$14="Soc./politiek/econ.",K31,IF(IPO!$E$14="Educatief",L31,IF(IPO!$E$14="Vrije tijd",M31,IF(IPO!$E$14="Serie",N31,IF(IPO!$E$14="Human interest",O31,S31))))))))))))</f>
        <v>0</v>
      </c>
      <c r="S31" t="s">
        <v>120</v>
      </c>
    </row>
    <row r="32" spans="2:19" x14ac:dyDescent="0.3">
      <c r="S32" t="s">
        <v>120</v>
      </c>
    </row>
    <row r="33" spans="19:19" x14ac:dyDescent="0.3">
      <c r="S33" t="s">
        <v>120</v>
      </c>
    </row>
    <row r="34" spans="19:19" x14ac:dyDescent="0.3">
      <c r="S34" t="s">
        <v>120</v>
      </c>
    </row>
    <row r="35" spans="19:19" x14ac:dyDescent="0.3">
      <c r="S35" t="s">
        <v>120</v>
      </c>
    </row>
    <row r="36" spans="19:19" x14ac:dyDescent="0.3">
      <c r="S36" t="s">
        <v>120</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A413BD30EA314BBA06764AEA7A6020" ma:contentTypeVersion="13" ma:contentTypeDescription="Een nieuw document maken." ma:contentTypeScope="" ma:versionID="4d502482df7939154a8b930d27b651b4">
  <xsd:schema xmlns:xsd="http://www.w3.org/2001/XMLSchema" xmlns:xs="http://www.w3.org/2001/XMLSchema" xmlns:p="http://schemas.microsoft.com/office/2006/metadata/properties" xmlns:ns2="136d7e73-0005-4a9b-8fee-66d236f4d93f" xmlns:ns3="9b865452-304a-4ad6-8a4a-fe93701ad1e4" xmlns:ns4="2a35817b-18c8-49ec-8f20-ede42c4b1c33" targetNamespace="http://schemas.microsoft.com/office/2006/metadata/properties" ma:root="true" ma:fieldsID="8169bd8f32dfca2e6fa6520f255a3dbf" ns2:_="" ns3:_="" ns4:_="">
    <xsd:import namespace="136d7e73-0005-4a9b-8fee-66d236f4d93f"/>
    <xsd:import namespace="9b865452-304a-4ad6-8a4a-fe93701ad1e4"/>
    <xsd:import namespace="2a35817b-18c8-49ec-8f20-ede42c4b1c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d7e73-0005-4a9b-8fee-66d236f4d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b7a9a36-8203-4a33-b3e7-058ea29baa1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b865452-304a-4ad6-8a4a-fe93701ad1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b530bc-a879-475b-9f27-74031380cc17}" ma:internalName="TaxCatchAll" ma:showField="CatchAllData" ma:web="2a35817b-18c8-49ec-8f20-ede42c4b1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5817b-18c8-49ec-8f20-ede42c4b1c33"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6d7e73-0005-4a9b-8fee-66d236f4d93f">
      <Terms xmlns="http://schemas.microsoft.com/office/infopath/2007/PartnerControls"/>
    </lcf76f155ced4ddcb4097134ff3c332f>
    <TaxCatchAll xmlns="9b865452-304a-4ad6-8a4a-fe93701ad1e4" xsi:nil="true"/>
  </documentManagement>
</p:properties>
</file>

<file path=customXml/itemProps1.xml><?xml version="1.0" encoding="utf-8"?>
<ds:datastoreItem xmlns:ds="http://schemas.openxmlformats.org/officeDocument/2006/customXml" ds:itemID="{A66F8642-6E13-40D0-ACF6-AC0FDA1A1657}"/>
</file>

<file path=customXml/itemProps2.xml><?xml version="1.0" encoding="utf-8"?>
<ds:datastoreItem xmlns:ds="http://schemas.openxmlformats.org/officeDocument/2006/customXml" ds:itemID="{ECF14498-BDDC-4138-BEB4-CAB7D31BE653}"/>
</file>

<file path=customXml/itemProps3.xml><?xml version="1.0" encoding="utf-8"?>
<ds:datastoreItem xmlns:ds="http://schemas.openxmlformats.org/officeDocument/2006/customXml" ds:itemID="{2679A6BD-F361-44D8-808B-EE8BE7DF4E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IPO</vt:lpstr>
      <vt:lpstr>IPO info</vt:lpstr>
      <vt:lpstr>INFO IPG</vt:lpstr>
      <vt:lpstr>invulvelden</vt:lpstr>
      <vt:lpstr>'INFO IPG'!Afdrukbereik</vt:lpstr>
      <vt:lpstr>IPO!Afdrukbereik</vt:lpstr>
    </vt:vector>
  </TitlesOfParts>
  <Company>VRT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Ivo PEETERS</dc:creator>
  <cp:lastModifiedBy>Frank Neuckens</cp:lastModifiedBy>
  <cp:lastPrinted>2018-05-30T06:55:23Z</cp:lastPrinted>
  <dcterms:created xsi:type="dcterms:W3CDTF">2013-07-05T13:42:04Z</dcterms:created>
  <dcterms:modified xsi:type="dcterms:W3CDTF">2020-04-28T07:01:34Z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0x01010015A413BD30EA314BBA06764AEA7A6020</vt:lpwstr>
  </property>
  <property fmtid="{D5CDD505-2E9C-101B-9397-08002B2CF9AE}" pid="3" name="Order">
    <vt:r8>100</vt:r8>
  </property>
  <property fmtid="{D5CDD505-2E9C-101B-9397-08002B2CF9AE}" pid="4" name="MediaServiceImageTags">
    <vt:lpwstr/>
  </property>
</Properties>
</file>