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rto365.sharepoint.com/sites/LogistiekeCel/EPRO/ALGEMEEN/BLANCO FORMULIEREN/"/>
    </mc:Choice>
  </mc:AlternateContent>
  <xr:revisionPtr revIDLastSave="6" documentId="8_{66773FE6-3F59-4344-AC8E-0B8951B432E3}" xr6:coauthVersionLast="47" xr6:coauthVersionMax="47" xr10:uidLastSave="{042BB7F5-D9BD-486B-8571-03C1AC8EBE09}"/>
  <workbookProtection workbookAlgorithmName="SHA-512" workbookHashValue="tJRyLbINoN/b+A/XmziHBm6Gng3TPzr6XuMb64LsvSL/HhtLGuXpvh+/hlBQC2jzpYTvBTsCc6ylrNpbzDVoow==" workbookSaltValue="vVVRd6kC7evZEdFjwacz7g==" workbookSpinCount="100000" lockStructure="1"/>
  <bookViews>
    <workbookView xWindow="-108" yWindow="-108" windowWidth="23256" windowHeight="12456" xr2:uid="{00000000-000D-0000-FFFF-FFFF00000000}"/>
  </bookViews>
  <sheets>
    <sheet name="INFO IPG" sheetId="10" r:id="rId1"/>
    <sheet name="IPG" sheetId="4" r:id="rId2"/>
    <sheet name="invulvelden" sheetId="9" state="hidden" r:id="rId3"/>
  </sheets>
  <definedNames>
    <definedName name="_xlnm.Print_Area" localSheetId="0">'INFO IPG'!$A$1:$C$56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6" i="4" l="1"/>
  <c r="C68" i="4"/>
  <c r="C27" i="9"/>
  <c r="C28" i="9"/>
  <c r="C29" i="9"/>
  <c r="C30" i="9"/>
  <c r="C31" i="9"/>
  <c r="C26" i="9"/>
  <c r="C25" i="9"/>
  <c r="C24" i="9"/>
  <c r="C23" i="9"/>
  <c r="C22" i="9"/>
  <c r="C21" i="9"/>
  <c r="C20" i="9"/>
  <c r="C19" i="9"/>
  <c r="C18" i="9"/>
  <c r="C17" i="9"/>
  <c r="H22" i="4"/>
  <c r="F23" i="4" s="1"/>
  <c r="F22" i="4"/>
  <c r="E22" i="4"/>
  <c r="D22" i="4"/>
  <c r="C22" i="4"/>
  <c r="H17" i="4"/>
  <c r="H16" i="4"/>
  <c r="F17" i="4" s="1"/>
  <c r="E67" i="4" l="1"/>
  <c r="E65" i="4"/>
  <c r="C10" i="4" l="1"/>
  <c r="L39" i="4" l="1"/>
  <c r="L42" i="4"/>
  <c r="G14" i="4"/>
  <c r="E14" i="4"/>
  <c r="F15" i="4"/>
  <c r="D12" i="4"/>
  <c r="E27" i="4"/>
  <c r="L50" i="4"/>
  <c r="L48" i="4"/>
  <c r="G6" i="4"/>
  <c r="L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s>
  <commentList>
    <comment ref="B39"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D39" authorId="0" shapeId="0" xr:uid="{00000000-0006-0000-0000-000002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34</t>
        </r>
      </text>
    </comment>
    <comment ref="B42" authorId="0" shapeId="0" xr:uid="{00000000-0006-0000-0000-000003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37</t>
        </r>
      </text>
    </comment>
    <comment ref="C42" authorId="0" shapeId="0" xr:uid="{00000000-0006-0000-0000-000004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B44" authorId="0" shapeId="0" xr:uid="{00000000-0006-0000-0000-000005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39</t>
        </r>
      </text>
    </comment>
    <comment ref="C44" authorId="0" shapeId="0" xr:uid="{00000000-0006-0000-0000-000006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39</t>
        </r>
      </text>
    </comment>
    <comment ref="B46" authorId="0" shapeId="0" xr:uid="{3A11AD4C-71E3-44DC-A6E4-14448F6E78F3}">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37</t>
        </r>
      </text>
    </comment>
    <comment ref="C46" authorId="0" shapeId="0" xr:uid="{04D4991A-77D9-4232-8171-C4CD76EAA722}">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B48" authorId="0" shapeId="0" xr:uid="{00000000-0006-0000-0000-000007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42</t>
        </r>
      </text>
    </comment>
    <comment ref="C48" authorId="0" shapeId="0" xr:uid="{00000000-0006-0000-0000-000008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42</t>
        </r>
      </text>
    </comment>
    <comment ref="B50" authorId="0" shapeId="0" xr:uid="{00000000-0006-0000-0000-000009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50" authorId="0" shapeId="0" xr:uid="{00000000-0006-0000-0000-00000A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62" authorId="0" shapeId="0" xr:uid="{00000000-0006-0000-0000-00000B000000}">
      <text>
        <r>
          <rPr>
            <sz val="9"/>
            <color indexed="81"/>
            <rFont val="Tahoma"/>
            <family val="2"/>
          </rPr>
          <t>Indien gekend.
Te bekomen via vrt contactpersonen:
EPRO-cel of aanbodverantwoordelijke</t>
        </r>
      </text>
    </comment>
  </commentList>
</comments>
</file>

<file path=xl/sharedStrings.xml><?xml version="1.0" encoding="utf-8"?>
<sst xmlns="http://schemas.openxmlformats.org/spreadsheetml/2006/main" count="368" uniqueCount="282">
  <si>
    <t>INHOUDELIJKE PROGRAMMAGEGEVENS</t>
  </si>
  <si>
    <t>6 weken vóór uitzending te bezorgen.</t>
  </si>
  <si>
    <t>Bij gebruik van functie kopiëren / plakken : steeds eerst dubbelklikken in de cel!</t>
  </si>
  <si>
    <t>Net:</t>
  </si>
  <si>
    <t xml:space="preserve">Formulier is op: </t>
  </si>
  <si>
    <t>Afl.niveau</t>
  </si>
  <si>
    <t>Programma:</t>
  </si>
  <si>
    <t xml:space="preserve">Uitzendtitel: </t>
  </si>
  <si>
    <t xml:space="preserve">Seizoensnr: </t>
  </si>
  <si>
    <t xml:space="preserve">HD: </t>
  </si>
  <si>
    <t xml:space="preserve">Rechtstreeks:   </t>
  </si>
  <si>
    <t xml:space="preserve">Voorziene Duur: </t>
  </si>
  <si>
    <t xml:space="preserve">Product Placement:   </t>
  </si>
  <si>
    <t xml:space="preserve">Genre:   </t>
  </si>
  <si>
    <t xml:space="preserve">Kies Hoofdgenre:  </t>
  </si>
  <si>
    <t xml:space="preserve">Kies Subgenre:  </t>
  </si>
  <si>
    <t>OPEN ONDERTITELING</t>
  </si>
  <si>
    <t>(gesloten ondertiteling; T888; wordt bepaald door vrt zelf)</t>
  </si>
  <si>
    <t>Open ondertiteling?</t>
  </si>
  <si>
    <t>Kiezen aub</t>
  </si>
  <si>
    <t>VIDEO ON DEMAND (VOD)</t>
  </si>
  <si>
    <t>(info nodig? Mail naar: VOD@vrt.be)</t>
  </si>
  <si>
    <r>
      <t xml:space="preserve">Algemene regel:
</t>
    </r>
    <r>
      <rPr>
        <sz val="10"/>
        <color theme="1"/>
        <rFont val="Calibri"/>
        <family val="2"/>
        <scheme val="minor"/>
      </rPr>
      <t xml:space="preserve">Programma’s zonder archief  of ander rechtengevoelig materiaal zijn in principe onbeperkt uit te zenden en te publiceren.
Rechten moeten minstens gecleared kunnen worden zodat een aangroeiende of graduele catch up van 30 dagen mogelijk is op alle platformen. 
</t>
    </r>
    <r>
      <rPr>
        <b/>
        <sz val="10"/>
        <color theme="1"/>
        <rFont val="Calibri"/>
        <family val="2"/>
        <scheme val="minor"/>
      </rPr>
      <t>Alle vakjes blijven in dit geval aangevinkt.</t>
    </r>
  </si>
  <si>
    <t xml:space="preserve">                                                           Volledige lineaire en niet-lineare rechten:</t>
  </si>
  <si>
    <t xml:space="preserve">            Graduele FreeVOD catch up tot 30 dagen na uitz. laatste aflevering:</t>
  </si>
  <si>
    <t>Geoblocking nodig?</t>
  </si>
  <si>
    <t xml:space="preserve">                            (indien graduele catch up niet mogelijk:) FreeVOD 7 dagen:</t>
  </si>
  <si>
    <t>(=materiaal enkel in België te bekijken)</t>
  </si>
  <si>
    <t xml:space="preserve">                                Transactionele betalende opvragingen mogelijk (TVOD) :</t>
  </si>
  <si>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</si>
  <si>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sz val="9"/>
        <color theme="1"/>
        <rFont val="Calibri"/>
        <family val="2"/>
        <scheme val="minor"/>
      </rPr>
      <t>(op te nemen in depot)</t>
    </r>
    <r>
      <rPr>
        <i/>
        <sz val="10"/>
        <color theme="1"/>
        <rFont val="Calibri"/>
        <family val="2"/>
        <scheme val="minor"/>
      </rPr>
      <t>: 
Reden waarom alle rechten niet volledig geklaard zijn</t>
    </r>
  </si>
  <si>
    <t xml:space="preserve">Indien het programma materiaal bevat dat hergebruik of heruitzending beperkt vanuit een ethisch (deontologisch) perspectief, gelieve dit vakje aan te vinken zodat deze restricties kunnen opgenomen worden in het VRT-archief 
</t>
  </si>
  <si>
    <r>
      <t>Korte Inhoud</t>
    </r>
    <r>
      <rPr>
        <sz val="14"/>
        <color theme="1"/>
        <rFont val="Calibri"/>
        <family val="2"/>
        <scheme val="minor"/>
      </rPr>
      <t xml:space="preserve">
</t>
    </r>
    <r>
      <rPr>
        <i/>
        <sz val="9"/>
        <color theme="1"/>
        <rFont val="Calibri"/>
        <family val="2"/>
        <scheme val="minor"/>
      </rPr>
      <t>(aantal karakters &lt; 500)</t>
    </r>
  </si>
  <si>
    <t xml:space="preserve">Info medewerkers voor externe communicatie: (Presentatie, acteurs, panel, …) </t>
  </si>
  <si>
    <t>voor persdoeleinden</t>
  </si>
  <si>
    <t>Info medewerkers voor intern gebruik/archief: (Panel, kandidaten, gasten, …)</t>
  </si>
  <si>
    <t>voor intern gebruik
en archivering</t>
  </si>
  <si>
    <t xml:space="preserve">
</t>
  </si>
  <si>
    <t>VERANTWOORDELIJKEN</t>
  </si>
  <si>
    <t>Productiehuis:</t>
  </si>
  <si>
    <t>gsm/tel:</t>
  </si>
  <si>
    <t>Producer:</t>
  </si>
  <si>
    <t>Regisseur:</t>
  </si>
  <si>
    <t>Assistent:</t>
  </si>
  <si>
    <t>Productieorder-nr:</t>
  </si>
  <si>
    <t>Opgemaakt door:</t>
  </si>
  <si>
    <t xml:space="preserve">Datum opmaak: </t>
  </si>
  <si>
    <t>Document opslaan onder volgende naam:</t>
  </si>
  <si>
    <t>Depotreferentie</t>
  </si>
  <si>
    <t>Document versturen naar:</t>
  </si>
  <si>
    <t>INFORMATIE VOOR CORRECT INVULLEN IPG - inhoudelijke programmagegevens -</t>
  </si>
  <si>
    <t>deadline:</t>
  </si>
  <si>
    <t>Moet 6 weken voor uitzending opgemaakt en rondgestuurd worden. Deze gegevens dienen vooral voor de elektronische programmagids (epg) en andere informatieve kanalen. Het is in ieders belang dat pers, providers en websites goed op tijd de juiste informatie krijgen. Vul daarom de ‘korte inhoud’ zo gedetailleerd mogelijk in! (indien details nog niet mogelijk zijn, toch de IPG’s doorsturen! Later kan nog steeds een update rondgemaild worden)</t>
  </si>
  <si>
    <t>De programma-overzichten met tijdschema’s en korte inhoud van elke aflevering in de elektronische programmagidsen worden gestuurd vanuit de software van de netplanning. Alle wijzigingen en updates van het programma moeten dadelijk aan de dienst Externe Producties en de netplanners meegedeeld worden.</t>
  </si>
  <si>
    <t>tip:</t>
  </si>
  <si>
    <t>Gelieve steeds van een blanco formulier te vertrekken om fouten te vermijden.</t>
  </si>
  <si>
    <t>Informatie programma</t>
  </si>
  <si>
    <r>
      <t xml:space="preserve">reeks of aflevering; </t>
    </r>
    <r>
      <rPr>
        <i/>
        <sz val="10"/>
        <color theme="1"/>
        <rFont val="Calibri"/>
        <family val="2"/>
        <scheme val="minor"/>
      </rPr>
      <t>Indien het programma een reeks betreft waarbij de inhoudelijke gegevens niet veranderen mag er 1 formulier gemaakt worden voor de hele reeks.</t>
    </r>
  </si>
  <si>
    <t>Uitzenddatum:</t>
  </si>
  <si>
    <r>
      <t xml:space="preserve">datum eerste uitzending =&gt; </t>
    </r>
    <r>
      <rPr>
        <sz val="11"/>
        <color rgb="FF0070C0"/>
        <rFont val="Calibri"/>
        <family val="2"/>
        <scheme val="minor"/>
      </rPr>
      <t>dd/mm/jjjj</t>
    </r>
  </si>
  <si>
    <t>Uitzendtitel:</t>
  </si>
  <si>
    <r>
      <t xml:space="preserve">naam programma (bv </t>
    </r>
    <r>
      <rPr>
        <i/>
        <sz val="11"/>
        <color theme="1"/>
        <rFont val="Calibri"/>
        <family val="2"/>
        <scheme val="minor"/>
      </rPr>
      <t>Dagelijkse Kost</t>
    </r>
    <r>
      <rPr>
        <sz val="11"/>
        <color theme="1"/>
        <rFont val="Calibri"/>
        <family val="2"/>
        <scheme val="minor"/>
      </rPr>
      <t>)</t>
    </r>
  </si>
  <si>
    <t>Afleveringstitel:</t>
  </si>
  <si>
    <r>
      <t xml:space="preserve">(bv </t>
    </r>
    <r>
      <rPr>
        <i/>
        <sz val="11"/>
        <color theme="1"/>
        <rFont val="Calibri"/>
        <family val="2"/>
        <scheme val="minor"/>
      </rPr>
      <t>Soep van venkel</t>
    </r>
    <r>
      <rPr>
        <sz val="11"/>
        <color theme="1"/>
        <rFont val="Calibri"/>
        <family val="2"/>
        <scheme val="minor"/>
      </rPr>
      <t>)</t>
    </r>
  </si>
  <si>
    <t>HD:</t>
  </si>
  <si>
    <t>JA of NEEN aanklikken</t>
  </si>
  <si>
    <t>Rechtstreeks:</t>
  </si>
  <si>
    <t>Vanuit:</t>
  </si>
  <si>
    <t>indien rechtstreeks:  van waaruit wordt doorgestraald</t>
  </si>
  <si>
    <t>Voorziene duur:</t>
  </si>
  <si>
    <t>zoals besteld in contract "uu:mm:ss"</t>
  </si>
  <si>
    <t>Productplacement:</t>
  </si>
  <si>
    <r>
      <t>JA of NEEN aanklikken voor commerciële communicatie in het programma -</t>
    </r>
    <r>
      <rPr>
        <b/>
        <sz val="11"/>
        <color theme="1"/>
        <rFont val="Calibri"/>
        <family val="2"/>
        <scheme val="minor"/>
      </rPr>
      <t>voor Ketnet nooit commerciële communicatie (of product placement)</t>
    </r>
  </si>
  <si>
    <t>Media ID:</t>
  </si>
  <si>
    <t>ter controle; de Media ID is te vinden in Whats'on of in programmagids (of te vragen bij media, epro@een.be / epro@canvas.be / epro@ketnet.be)</t>
  </si>
  <si>
    <t>Reeksnr.:</t>
  </si>
  <si>
    <t>bv 5</t>
  </si>
  <si>
    <t>Afleveringnr.:</t>
  </si>
  <si>
    <t>bv 35</t>
  </si>
  <si>
    <t>Genre:</t>
  </si>
  <si>
    <t>We gebruiken het DVB-systeem voor genre-aanduiding, om door te geven aan de grote providers. Kies eerst een hoofdgenre, en dan een desbetreffend genre uit de voorgestelde lijst. Het is niet mogelijk om een nieuw genre mee te geven.</t>
  </si>
  <si>
    <t>Kijkadvies:</t>
  </si>
  <si>
    <t>Ondertiteling</t>
  </si>
  <si>
    <t>Open ondertiteling:</t>
  </si>
  <si>
    <t>JA of NEEN aanklikken; indien Ja (voor gewone ondertiteling), dan verschijnen invulvakjes voor de te vertalen talen en het aantal minuten.</t>
  </si>
  <si>
    <t>vauit welke talen?</t>
  </si>
  <si>
    <t xml:space="preserve">Bij rechtstreekse programma’s, ook aangeven of er rechtstr. ondertiteling (ROT) nodig is.  </t>
  </si>
  <si>
    <t>hoeveel minuten?</t>
  </si>
  <si>
    <t>Steeds ook persoonlijk contact opnemen met ondertiteling@vrt.be voor de nodige afspraken.</t>
  </si>
  <si>
    <t>VOD rechten informatie</t>
  </si>
  <si>
    <t xml:space="preserve">alle programma's dienen in principe beschikbaar zijn voor VOD </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</si>
  <si>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</si>
  <si>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</si>
  <si>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</si>
  <si>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</si>
  <si>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</si>
  <si>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Net Gemist, of via vergelijkbare systemen bij andere partners. (Telenet Play, Netflix, ….)</t>
  </si>
  <si>
    <t>DEPOT-info</t>
  </si>
  <si>
    <t>extra info die in depot moet meegenomen worden</t>
  </si>
  <si>
    <t>Rechtenbeperkingen</t>
  </si>
  <si>
    <t>beperkingen vermelden indien rechten beperking</t>
  </si>
  <si>
    <t>Gevoelige info</t>
  </si>
  <si>
    <t>aanvinken wanneer het programma gevoelige info bevat dat extra aandacht vraagt bij hergebruik</t>
  </si>
  <si>
    <t>Externe info medewerkers:</t>
  </si>
  <si>
    <t>(presentatie, acteurs, panel,…) enkel namen opgeven die door de pers mogen gebruikt worden.</t>
  </si>
  <si>
    <t>Interne info medewerkers:</t>
  </si>
  <si>
    <t>(panel, kandidaten, gasten,…) enkel namen opgeven die alleen intern en voor archivering mogen worden gebruikt.</t>
  </si>
  <si>
    <t>Verantwoordelijken</t>
  </si>
  <si>
    <r>
      <t>Productieordern</t>
    </r>
    <r>
      <rPr>
        <b/>
        <sz val="10"/>
        <color theme="1"/>
        <rFont val="Calibri"/>
        <family val="2"/>
        <scheme val="minor"/>
      </rPr>
      <t>r: is het programmanummer toegekend na contractopmaak (vragen bij de EPRO-cel)</t>
    </r>
  </si>
  <si>
    <t>Opslaan IPG en doorsturen file</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</si>
  <si>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</si>
  <si>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t>Tevens wordt ook de naam meegegeven die de file moet krijgen bij het doorsturen naar depot</t>
  </si>
  <si>
    <t>Documenttitel</t>
  </si>
  <si>
    <r>
      <t xml:space="preserve">De naam die dit IPG-wordbestand moet meekrijgen: </t>
    </r>
    <r>
      <rPr>
        <b/>
        <sz val="11"/>
        <color theme="1"/>
        <rFont val="Calibri"/>
        <family val="2"/>
        <scheme val="minor"/>
      </rPr>
      <t>IPG_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 - bvb: IPG_Eigen Kweek_S0003_A0002_Opgepakt</t>
    </r>
  </si>
  <si>
    <r>
      <rPr>
        <sz val="11"/>
        <color theme="1"/>
        <rFont val="Calibri"/>
        <family val="2"/>
        <scheme val="minor"/>
      </rPr>
      <t xml:space="preserve">De naam die de corresponderende videofile moet meekrijgen: </t>
    </r>
    <r>
      <rPr>
        <b/>
        <sz val="11"/>
        <color theme="1"/>
        <rFont val="Calibri"/>
        <family val="2"/>
        <scheme val="minor"/>
      </rPr>
      <t xml:space="preserve">Uitzendtitel_R00xx_A00xx_WPxxxxxxxxxx_Afleveringstitel </t>
    </r>
    <r>
      <rPr>
        <sz val="11"/>
        <color theme="1"/>
        <rFont val="Calibri"/>
        <family val="2"/>
        <scheme val="minor"/>
      </rPr>
      <t>(afl.titel enkel indien ingevuld) - bvb: Eigen Kweek_S0003_A0002_WP00035248_Opgepakt</t>
    </r>
  </si>
  <si>
    <t>Verzenden naar:</t>
  </si>
  <si>
    <t>verschijnt automatisch bij keuze van het net</t>
  </si>
  <si>
    <t>voor ketnet</t>
  </si>
  <si>
    <t>Ja/Nee</t>
  </si>
  <si>
    <t>Videoformaat</t>
  </si>
  <si>
    <t>Geluid</t>
  </si>
  <si>
    <t>Beeldverhouding</t>
  </si>
  <si>
    <t>Productiehuis</t>
  </si>
  <si>
    <t>Afl/Reeks</t>
  </si>
  <si>
    <t>Vertaling</t>
  </si>
  <si>
    <t>Aanl. Vorm</t>
  </si>
  <si>
    <t>Mailinglist</t>
  </si>
  <si>
    <t>Ja</t>
  </si>
  <si>
    <t>D10  4.2.2</t>
  </si>
  <si>
    <t>Stereo</t>
  </si>
  <si>
    <t>SD  16/9</t>
  </si>
  <si>
    <t>Intern</t>
  </si>
  <si>
    <t>Nee</t>
  </si>
  <si>
    <t>DV_25  4.2.0</t>
  </si>
  <si>
    <t>Mono</t>
  </si>
  <si>
    <t>SD  4/3</t>
  </si>
  <si>
    <t>Extern</t>
  </si>
  <si>
    <t>Seizoensniveau</t>
  </si>
  <si>
    <t>Digi beta</t>
  </si>
  <si>
    <t>Seks</t>
  </si>
  <si>
    <t>Ketnet</t>
  </si>
  <si>
    <t>HD 1080i</t>
  </si>
  <si>
    <t>Surround</t>
  </si>
  <si>
    <t>HD  16/9</t>
  </si>
  <si>
    <t>Hdcam</t>
  </si>
  <si>
    <t>KT-planning@ketnet.be; regie@ketnet.be; epro@ketnet.be; ondertiteling@vrt.be</t>
  </si>
  <si>
    <t>Angst</t>
  </si>
  <si>
    <t>DVCproHD</t>
  </si>
  <si>
    <t>Geweld</t>
  </si>
  <si>
    <t>Harde schijf</t>
  </si>
  <si>
    <t>Filebased</t>
  </si>
  <si>
    <t>hoofdgenre</t>
  </si>
  <si>
    <t>subgenre</t>
  </si>
  <si>
    <t>Film</t>
  </si>
  <si>
    <t>Nieuws en actua</t>
  </si>
  <si>
    <t>Shows en spel</t>
  </si>
  <si>
    <t>Sport</t>
  </si>
  <si>
    <t>Kinderen</t>
  </si>
  <si>
    <t>Muziek</t>
  </si>
  <si>
    <t>Kunst en cultuur</t>
  </si>
  <si>
    <t>Soc./politiek/econ.</t>
  </si>
  <si>
    <t>Educatief</t>
  </si>
  <si>
    <t>Vrije tijd</t>
  </si>
  <si>
    <t>Serie</t>
  </si>
  <si>
    <t>Human interest</t>
  </si>
  <si>
    <t>eerst hoofdgenre</t>
  </si>
  <si>
    <t>Algemeen</t>
  </si>
  <si>
    <t>Nieuws algemeen</t>
  </si>
  <si>
    <t>Show algemeen</t>
  </si>
  <si>
    <t>Sport algemeen</t>
  </si>
  <si>
    <t>Alg. jeugdprog.</t>
  </si>
  <si>
    <t>Muziek algemeen</t>
  </si>
  <si>
    <t>Actie/detect./thriller</t>
  </si>
  <si>
    <t>Weer</t>
  </si>
  <si>
    <t>Spel/kwis</t>
  </si>
  <si>
    <t>Evenementen</t>
  </si>
  <si>
    <t>Kleuter/peuter</t>
  </si>
  <si>
    <t>Rock/pop</t>
  </si>
  <si>
    <t>Theater</t>
  </si>
  <si>
    <t>Magazine/docu</t>
  </si>
  <si>
    <t>Natuur</t>
  </si>
  <si>
    <t>Toerisme</t>
  </si>
  <si>
    <t>Reality</t>
  </si>
  <si>
    <t>Avontuur/oorlog/western</t>
  </si>
  <si>
    <t>Nieuwsmagazine</t>
  </si>
  <si>
    <t>Variete</t>
  </si>
  <si>
    <t>Sportmagazine</t>
  </si>
  <si>
    <t>6-14 jaar</t>
  </si>
  <si>
    <t>Klassiek</t>
  </si>
  <si>
    <t>Kunst</t>
  </si>
  <si>
    <t>Economie</t>
  </si>
  <si>
    <t>Wetenschap/technologie</t>
  </si>
  <si>
    <t>Handwerk</t>
  </si>
  <si>
    <t>Royalty</t>
  </si>
  <si>
    <t>SF/fantasy/horror</t>
  </si>
  <si>
    <t>Documentaire</t>
  </si>
  <si>
    <t>Talkshow</t>
  </si>
  <si>
    <t>Voetbal</t>
  </si>
  <si>
    <t>10-16 jaar</t>
  </si>
  <si>
    <t>Folk</t>
  </si>
  <si>
    <t>Religie</t>
  </si>
  <si>
    <t>Portretten</t>
  </si>
  <si>
    <t>Medisch</t>
  </si>
  <si>
    <t>Auto/motor</t>
  </si>
  <si>
    <t>Docusoap</t>
  </si>
  <si>
    <t>Komedie</t>
  </si>
  <si>
    <t>Interview/debat</t>
  </si>
  <si>
    <t>Tennis/squash</t>
  </si>
  <si>
    <t>Jazz</t>
  </si>
  <si>
    <t>Populaire cultuur</t>
  </si>
  <si>
    <t>Vreemde landen</t>
  </si>
  <si>
    <t>Fitness/gezondheid</t>
  </si>
  <si>
    <t>Familie/melodrama</t>
  </si>
  <si>
    <t>Teamsporten</t>
  </si>
  <si>
    <t>Tekenfilms</t>
  </si>
  <si>
    <t>Musical/opera</t>
  </si>
  <si>
    <t>Literatuur</t>
  </si>
  <si>
    <t>Spiritueel</t>
  </si>
  <si>
    <t>Koken</t>
  </si>
  <si>
    <t>Soap/melodrama</t>
  </si>
  <si>
    <t>Romantiek</t>
  </si>
  <si>
    <t>Atletiek</t>
  </si>
  <si>
    <t>Series</t>
  </si>
  <si>
    <t>Ballet</t>
  </si>
  <si>
    <t>Film/cinema</t>
  </si>
  <si>
    <t>Verder leren</t>
  </si>
  <si>
    <t>Shopping</t>
  </si>
  <si>
    <t>Drama/tragedie</t>
  </si>
  <si>
    <t>Motorsport</t>
  </si>
  <si>
    <t>Experimentele film</t>
  </si>
  <si>
    <t>Talen</t>
  </si>
  <si>
    <t>Tuin</t>
  </si>
  <si>
    <t>Animatie</t>
  </si>
  <si>
    <t>Erotiek</t>
  </si>
  <si>
    <t>Watersport</t>
  </si>
  <si>
    <t>Pers/media</t>
  </si>
  <si>
    <t>Geschiedenis</t>
  </si>
  <si>
    <t>Lifestyle</t>
  </si>
  <si>
    <t>Wintersport</t>
  </si>
  <si>
    <t>Nieuwe media</t>
  </si>
  <si>
    <t>Paardensport</t>
  </si>
  <si>
    <t>Cultuurmagazine</t>
  </si>
  <si>
    <t>Gevechtssport</t>
  </si>
  <si>
    <t>Mode</t>
  </si>
  <si>
    <t>Wielrennen</t>
  </si>
  <si>
    <t>VRT 1</t>
  </si>
  <si>
    <t>VRT MAX</t>
  </si>
  <si>
    <t>KT-planning@vrt1.be; regie@vrt1.be; epro@vrt1.be; ondertiteling@vrt.be</t>
  </si>
  <si>
    <t>voor vrt1</t>
  </si>
  <si>
    <t>voor VRTMAX</t>
  </si>
  <si>
    <t>vrtmax@vrt.be; KT-planning@vrt1.be; epro@vrtmax.be; ondertiteling@vrt.be</t>
  </si>
  <si>
    <t>VRT CANVAS</t>
  </si>
  <si>
    <t>KT-planning@vrtcanvas.be; regie@vrtcanvas.be; epro@vrtcanvas.be; ondertiteling@vrt.be</t>
  </si>
  <si>
    <t xml:space="preserve">vrt1, VRT CANVAS, VRT MAX of ketnet aanklikken  </t>
  </si>
  <si>
    <t>Verslavende middelen</t>
  </si>
  <si>
    <t>Grof taalgebruik</t>
  </si>
  <si>
    <t>Negatieve beeldvorming</t>
  </si>
  <si>
    <t>AL</t>
  </si>
  <si>
    <t>kies</t>
  </si>
  <si>
    <t>kijkadvies</t>
  </si>
  <si>
    <t>Verslavende midd.</t>
  </si>
  <si>
    <t>Grof Taalgebruik</t>
  </si>
  <si>
    <t>Negat. Beeldv.</t>
  </si>
  <si>
    <t xml:space="preserve">algemeen kijkadvies:   </t>
  </si>
  <si>
    <t xml:space="preserve">te classificeren:   </t>
  </si>
  <si>
    <t>voor vrt Canvas</t>
  </si>
  <si>
    <t>AL, 6+, 10+, 12+ of 16+ aanklikken bij de verschillende inhoudelijke categorieën!</t>
  </si>
  <si>
    <t xml:space="preserve"> KT-planning@vrtcanvas.be; regie@vrtcanvas.be; epro@vrtcanvas.be; ondertiteling@vrt.be</t>
  </si>
  <si>
    <t>KT-planning@vrt1.be; epro@vrtmax.be; ondertiteling@vrt.be</t>
  </si>
  <si>
    <r>
      <t xml:space="preserve">Wervende tekst
</t>
    </r>
    <r>
      <rPr>
        <i/>
        <sz val="9"/>
        <color theme="1"/>
        <rFont val="Calibri"/>
        <family val="2"/>
        <scheme val="minor"/>
      </rPr>
      <t>(max 55 karakters)</t>
    </r>
  </si>
  <si>
    <r>
      <t xml:space="preserve">Generieke tekst
</t>
    </r>
    <r>
      <rPr>
        <i/>
        <sz val="9"/>
        <color theme="1"/>
        <rFont val="Calibri"/>
        <family val="2"/>
        <scheme val="minor"/>
      </rPr>
      <t>(max 150 karakters)</t>
    </r>
  </si>
  <si>
    <t>Eindredactie:</t>
  </si>
  <si>
    <r>
      <rPr>
        <b/>
        <sz val="11"/>
        <color theme="1"/>
        <rFont val="Calibri"/>
        <family val="2"/>
        <scheme val="minor"/>
      </rPr>
      <t>Productiehuis – producer – regisseur – assistent - eindredactie</t>
    </r>
    <r>
      <rPr>
        <sz val="11"/>
        <color theme="1"/>
        <rFont val="Calibri"/>
        <family val="2"/>
        <scheme val="minor"/>
      </rPr>
      <t>: Zoveel mogelijk info (= namen, adres productiehuis en gsm- of telefoonnummers) opgeven!</t>
    </r>
  </si>
  <si>
    <t>persgegevens</t>
  </si>
  <si>
    <t>Korte inhoud</t>
  </si>
  <si>
    <t>Vb:Jeroen Meeus maakt voor ons vandaag een lekker soepje van venkel</t>
  </si>
  <si>
    <t>Extra informatie</t>
  </si>
  <si>
    <t>Generieke tekst</t>
  </si>
  <si>
    <t>Wervende tekst</t>
  </si>
  <si>
    <t>inhoudelijke tekst, geldig voor de hele reeks</t>
  </si>
  <si>
    <t>korte oneliner voor publicatie op VRT MAX</t>
  </si>
  <si>
    <t>versie: vanaf 08/04/2025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</si>
</sst>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7" x14ac:knownFonts="1">
    <font>
      <sz val="11"/>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sz val="10"/>
      <color theme="1"/>
      <name val="Calibri"/>
      <family val="2"/>
      <scheme val="minor"/>
    </font>
    <font>
      <i/>
      <sz val="8"/>
      <color rgb="FFFF0000"/>
      <name val="Arial"/>
      <family val="2"/>
    </font>
    <font>
      <i/>
      <sz val="10"/>
      <color theme="1"/>
      <name val="Calibri"/>
      <family val="2"/>
      <scheme val="minor"/>
    </font>
    <font>
      <sz val="10"/>
      <color rgb="FFFF0000"/>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b/>
      <sz val="10"/>
      <color theme="1"/>
      <name val="Calibri"/>
      <family val="2"/>
      <scheme val="minor"/>
    </font>
    <font>
      <b/>
      <i/>
      <sz val="11"/>
      <color theme="1"/>
      <name val="Calibri"/>
      <family val="2"/>
      <scheme val="minor"/>
    </font>
    <font>
      <sz val="14"/>
      <color theme="1"/>
      <name val="Calibri"/>
      <family val="2"/>
      <scheme val="minor"/>
    </font>
    <font>
      <u/>
      <sz val="10"/>
      <color theme="1"/>
      <name val="Calibri"/>
      <family val="2"/>
      <scheme val="minor"/>
    </font>
    <font>
      <b/>
      <sz val="9"/>
      <color theme="1"/>
      <name val="Calibri"/>
      <family val="2"/>
      <scheme val="minor"/>
    </font>
    <font>
      <sz val="9"/>
      <color rgb="FF000000"/>
      <name val="Tahoma"/>
      <family val="2"/>
    </font>
    <font>
      <b/>
      <sz val="9"/>
      <color rgb="FF000000"/>
      <name val="Tahoma"/>
      <family val="2"/>
    </font>
    <font>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top style="thin">
        <color theme="0"/>
      </top>
      <bottom style="thin">
        <color theme="0"/>
      </bottom>
      <diagonal/>
    </border>
    <border>
      <left/>
      <right/>
      <top/>
      <bottom style="thin">
        <color indexed="64"/>
      </bottom>
      <diagonal/>
    </border>
    <border>
      <left/>
      <right/>
      <top style="thin">
        <color indexed="64"/>
      </top>
      <bottom style="thin">
        <color auto="1"/>
      </bottom>
      <diagonal/>
    </border>
  </borders>
  <cellStyleXfs count="2">
    <xf numFmtId="0" fontId="0" fillId="0" borderId="0"/>
    <xf numFmtId="0" fontId="18" fillId="0" borderId="0" applyNumberFormat="0" applyFill="0" applyBorder="0" applyAlignment="0" applyProtection="0"/>
  </cellStyleXfs>
  <cellXfs count="106">
    <xf numFmtId="0" fontId="0" fillId="0" borderId="0" xfId="0"/>
    <xf numFmtId="0" fontId="0" fillId="0" borderId="1" xfId="0" applyBorder="1"/>
    <xf numFmtId="0" fontId="0" fillId="0" borderId="2" xfId="0" applyBorder="1"/>
    <xf numFmtId="0" fontId="1" fillId="0" borderId="2" xfId="0" applyFont="1" applyBorder="1" applyAlignment="1">
      <alignment horizontal="center"/>
    </xf>
    <xf numFmtId="0" fontId="0" fillId="0" borderId="3" xfId="0" applyBorder="1"/>
    <xf numFmtId="0" fontId="0" fillId="0" borderId="4" xfId="0" applyBorder="1"/>
    <xf numFmtId="0" fontId="2"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3" fillId="0" borderId="4" xfId="0" applyFont="1" applyBorder="1"/>
    <xf numFmtId="0" fontId="0" fillId="0" borderId="9" xfId="0" applyBorder="1"/>
    <xf numFmtId="0" fontId="4" fillId="0" borderId="0" xfId="0" applyFont="1"/>
    <xf numFmtId="0" fontId="3" fillId="0" borderId="9" xfId="0" applyFont="1" applyBorder="1"/>
    <xf numFmtId="0" fontId="0" fillId="0" borderId="0" xfId="0" quotePrefix="1" applyAlignment="1">
      <alignment horizontal="right"/>
    </xf>
    <xf numFmtId="0" fontId="0" fillId="2" borderId="0" xfId="0" applyFill="1" applyProtection="1">
      <protection locked="0"/>
    </xf>
    <xf numFmtId="0" fontId="0" fillId="0" borderId="9" xfId="0" applyBorder="1" applyAlignment="1">
      <alignment horizontal="right"/>
    </xf>
    <xf numFmtId="0" fontId="3" fillId="2" borderId="0" xfId="0" applyFont="1" applyFill="1" applyProtection="1">
      <protection locked="0"/>
    </xf>
    <xf numFmtId="0" fontId="0" fillId="0" borderId="0" xfId="0" applyAlignment="1">
      <alignment wrapText="1"/>
    </xf>
    <xf numFmtId="0" fontId="0" fillId="0" borderId="4" xfId="0" applyBorder="1" applyAlignment="1">
      <alignment horizontal="right"/>
    </xf>
    <xf numFmtId="0" fontId="4" fillId="0" borderId="0" xfId="0" applyFont="1" applyProtection="1">
      <protection locked="0"/>
    </xf>
    <xf numFmtId="0" fontId="7" fillId="0" borderId="0" xfId="0" applyFont="1" applyAlignment="1">
      <alignment vertical="top"/>
    </xf>
    <xf numFmtId="0" fontId="7" fillId="0" borderId="0" xfId="0" applyFont="1" applyAlignment="1">
      <alignment vertical="top" wrapText="1"/>
    </xf>
    <xf numFmtId="0" fontId="6" fillId="0" borderId="9" xfId="0" applyFont="1" applyBorder="1"/>
    <xf numFmtId="0" fontId="6" fillId="0" borderId="0" xfId="0" applyFont="1"/>
    <xf numFmtId="0" fontId="11" fillId="0" borderId="0" xfId="0" applyFont="1"/>
    <xf numFmtId="0" fontId="0" fillId="0" borderId="0" xfId="0" quotePrefix="1"/>
    <xf numFmtId="0" fontId="0" fillId="2" borderId="0" xfId="0" applyFill="1" applyAlignment="1" applyProtection="1">
      <alignment horizontal="center"/>
      <protection locked="0"/>
    </xf>
    <xf numFmtId="0" fontId="12" fillId="0" borderId="0" xfId="0" applyFont="1"/>
    <xf numFmtId="0" fontId="7" fillId="0" borderId="9" xfId="0" applyFont="1" applyBorder="1" applyAlignment="1">
      <alignment vertical="top"/>
    </xf>
    <xf numFmtId="0" fontId="14" fillId="0" borderId="0" xfId="0" applyFont="1" applyAlignment="1">
      <alignment horizontal="right"/>
    </xf>
    <xf numFmtId="1" fontId="0" fillId="2" borderId="0" xfId="0" applyNumberFormat="1" applyFill="1" applyAlignment="1" applyProtection="1">
      <alignment horizontal="right"/>
      <protection locked="0"/>
    </xf>
    <xf numFmtId="0" fontId="15" fillId="0" borderId="0" xfId="0" applyFont="1"/>
    <xf numFmtId="49" fontId="0" fillId="3" borderId="0" xfId="0" applyNumberFormat="1" applyFill="1" applyProtection="1">
      <protection locked="0"/>
    </xf>
    <xf numFmtId="0" fontId="0" fillId="4" borderId="14" xfId="0" applyFill="1" applyBorder="1"/>
    <xf numFmtId="0" fontId="0" fillId="4" borderId="14" xfId="0" applyFill="1" applyBorder="1" applyAlignment="1">
      <alignment vertical="center"/>
    </xf>
    <xf numFmtId="0" fontId="3" fillId="4" borderId="14" xfId="0" applyFont="1" applyFill="1" applyBorder="1"/>
    <xf numFmtId="0" fontId="0" fillId="3" borderId="0" xfId="0" applyFill="1"/>
    <xf numFmtId="0" fontId="3" fillId="3" borderId="0" xfId="0" applyFont="1" applyFill="1" applyAlignment="1">
      <alignment vertical="center"/>
    </xf>
    <xf numFmtId="0" fontId="16" fillId="3" borderId="0" xfId="0" applyFont="1" applyFill="1" applyAlignment="1">
      <alignment vertical="center" wrapText="1"/>
    </xf>
    <xf numFmtId="0" fontId="0" fillId="3" borderId="0" xfId="0" applyFill="1" applyAlignment="1">
      <alignment vertical="center" wrapText="1"/>
    </xf>
    <xf numFmtId="0" fontId="0" fillId="3" borderId="0" xfId="0" applyFill="1" applyAlignment="1">
      <alignment vertical="center"/>
    </xf>
    <xf numFmtId="0" fontId="16" fillId="5" borderId="0" xfId="0" applyFont="1" applyFill="1"/>
    <xf numFmtId="0" fontId="0" fillId="5" borderId="0" xfId="0" applyFill="1" applyAlignment="1">
      <alignment vertical="center"/>
    </xf>
    <xf numFmtId="0" fontId="0" fillId="5" borderId="0" xfId="0" applyFill="1"/>
    <xf numFmtId="0" fontId="16" fillId="3" borderId="0" xfId="0" applyFont="1" applyFill="1" applyAlignment="1">
      <alignment vertical="center"/>
    </xf>
    <xf numFmtId="0" fontId="12" fillId="3" borderId="0" xfId="0" applyFont="1" applyFill="1" applyAlignment="1">
      <alignment wrapText="1"/>
    </xf>
    <xf numFmtId="0" fontId="0" fillId="3" borderId="0" xfId="0" applyFill="1" applyAlignment="1">
      <alignment wrapText="1"/>
    </xf>
    <xf numFmtId="0" fontId="0" fillId="5" borderId="0" xfId="0" applyFill="1" applyAlignment="1">
      <alignment wrapText="1"/>
    </xf>
    <xf numFmtId="0" fontId="12" fillId="3" borderId="0" xfId="0" applyFont="1" applyFill="1" applyAlignment="1">
      <alignment vertical="center" wrapText="1"/>
    </xf>
    <xf numFmtId="0" fontId="18" fillId="3" borderId="0" xfId="1" applyFill="1" applyAlignment="1">
      <alignment wrapText="1"/>
    </xf>
    <xf numFmtId="0" fontId="12" fillId="5" borderId="0" xfId="0" applyFont="1" applyFill="1" applyAlignment="1">
      <alignment vertical="center" wrapText="1"/>
    </xf>
    <xf numFmtId="0" fontId="16" fillId="5" borderId="0" xfId="0" applyFont="1" applyFill="1" applyAlignment="1">
      <alignment vertical="center"/>
    </xf>
    <xf numFmtId="0" fontId="12" fillId="0" borderId="0" xfId="0" applyFont="1" applyAlignment="1">
      <alignment vertical="center"/>
    </xf>
    <xf numFmtId="0" fontId="16" fillId="3" borderId="0" xfId="0" applyFont="1" applyFill="1"/>
    <xf numFmtId="0" fontId="0" fillId="0" borderId="0" xfId="0" applyAlignment="1">
      <alignment vertical="center"/>
    </xf>
    <xf numFmtId="0" fontId="16" fillId="3" borderId="0" xfId="0" applyFont="1" applyFill="1" applyAlignment="1">
      <alignment vertical="top"/>
    </xf>
    <xf numFmtId="0" fontId="2" fillId="0" borderId="0" xfId="0" applyFont="1" applyAlignment="1">
      <alignment horizontal="right"/>
    </xf>
    <xf numFmtId="0" fontId="13" fillId="0" borderId="0" xfId="0" applyFont="1" applyAlignment="1">
      <alignment horizontal="left"/>
    </xf>
    <xf numFmtId="0" fontId="3" fillId="0" borderId="0" xfId="0" applyFont="1" applyAlignment="1">
      <alignment vertical="top" wrapText="1"/>
    </xf>
    <xf numFmtId="49" fontId="0" fillId="0" borderId="0" xfId="0" applyNumberFormat="1"/>
    <xf numFmtId="0" fontId="5" fillId="0" borderId="9" xfId="0" applyFont="1" applyBorder="1"/>
    <xf numFmtId="0" fontId="12" fillId="0" borderId="0" xfId="0" applyFont="1" applyAlignment="1">
      <alignment horizontal="left"/>
    </xf>
    <xf numFmtId="0" fontId="12" fillId="0" borderId="0" xfId="0" applyFont="1" applyAlignment="1">
      <alignment horizontal="right"/>
    </xf>
    <xf numFmtId="0" fontId="12" fillId="0" borderId="0" xfId="0" applyFont="1" applyAlignment="1">
      <alignment vertical="top"/>
    </xf>
    <xf numFmtId="0" fontId="0" fillId="0" borderId="0" xfId="0" applyAlignment="1">
      <alignment vertical="top"/>
    </xf>
    <xf numFmtId="0" fontId="16" fillId="5" borderId="0" xfId="0" applyFont="1" applyFill="1" applyAlignment="1">
      <alignment vertical="top"/>
    </xf>
    <xf numFmtId="0" fontId="16" fillId="3" borderId="0" xfId="0" applyFont="1" applyFill="1" applyAlignment="1">
      <alignment wrapText="1"/>
    </xf>
    <xf numFmtId="0" fontId="0" fillId="0" borderId="15" xfId="0" applyBorder="1"/>
    <xf numFmtId="0" fontId="0" fillId="0" borderId="0" xfId="0" applyAlignment="1">
      <alignment horizontal="center"/>
    </xf>
    <xf numFmtId="0" fontId="26" fillId="0" borderId="0" xfId="0" applyFont="1" applyAlignment="1">
      <alignment horizontal="center"/>
    </xf>
    <xf numFmtId="0" fontId="26" fillId="0" borderId="0" xfId="0" applyFont="1"/>
    <xf numFmtId="0" fontId="0" fillId="2" borderId="0" xfId="0" applyFill="1" applyAlignment="1">
      <alignment horizontal="center"/>
    </xf>
    <xf numFmtId="0" fontId="16" fillId="0" borderId="0" xfId="0" applyFont="1"/>
    <xf numFmtId="0" fontId="12" fillId="0" borderId="0" xfId="0" applyFont="1" applyAlignment="1">
      <alignment vertical="center" wrapText="1"/>
    </xf>
    <xf numFmtId="0" fontId="16" fillId="0" borderId="0" xfId="0" applyFont="1" applyAlignment="1">
      <alignment vertical="center"/>
    </xf>
    <xf numFmtId="164" fontId="0" fillId="2" borderId="9" xfId="0" applyNumberFormat="1" applyFill="1" applyBorder="1" applyAlignment="1" applyProtection="1">
      <alignment horizontal="left"/>
      <protection locked="0"/>
    </xf>
    <xf numFmtId="0" fontId="0" fillId="0" borderId="9" xfId="0" applyBorder="1" applyAlignment="1" applyProtection="1">
      <alignment horizontal="left"/>
      <protection locked="0"/>
    </xf>
    <xf numFmtId="0" fontId="0" fillId="2" borderId="0" xfId="0" applyFill="1" applyProtection="1">
      <protection locked="0"/>
    </xf>
    <xf numFmtId="0" fontId="0" fillId="0" borderId="0" xfId="0" applyProtection="1">
      <protection locked="0"/>
    </xf>
    <xf numFmtId="0" fontId="0" fillId="2" borderId="0" xfId="0" applyFill="1" applyAlignment="1" applyProtection="1">
      <alignment horizontal="left"/>
      <protection locked="0"/>
    </xf>
    <xf numFmtId="0" fontId="23" fillId="0" borderId="15" xfId="0" applyFont="1" applyBorder="1" applyAlignment="1">
      <alignment horizontal="left" vertical="top" wrapText="1"/>
    </xf>
    <xf numFmtId="0" fontId="12" fillId="2" borderId="0" xfId="0" applyFont="1" applyFill="1" applyAlignment="1" applyProtection="1">
      <alignment horizontal="left"/>
      <protection locked="0"/>
    </xf>
    <xf numFmtId="0" fontId="0" fillId="2" borderId="10" xfId="0" applyFill="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0" fontId="19" fillId="0" borderId="0" xfId="0" applyFont="1" applyAlignment="1">
      <alignment horizontal="left" wrapText="1"/>
    </xf>
    <xf numFmtId="0" fontId="12" fillId="0" borderId="0" xfId="0" applyFont="1" applyAlignment="1">
      <alignment horizontal="left" wrapText="1"/>
    </xf>
    <xf numFmtId="0" fontId="14" fillId="0" borderId="9" xfId="0" applyFont="1" applyBorder="1" applyAlignment="1">
      <alignment horizontal="left" vertical="top" wrapText="1"/>
    </xf>
    <xf numFmtId="0" fontId="10" fillId="0" borderId="9" xfId="0" applyFont="1" applyBorder="1" applyAlignment="1">
      <alignment horizontal="left" wrapText="1"/>
    </xf>
    <xf numFmtId="0" fontId="0" fillId="2" borderId="0" xfId="0" applyFill="1" applyAlignment="1" applyProtection="1">
      <alignment wrapText="1"/>
      <protection locked="0"/>
    </xf>
    <xf numFmtId="0" fontId="0" fillId="0" borderId="0" xfId="0" applyAlignment="1" applyProtection="1">
      <alignment wrapText="1"/>
      <protection locked="0"/>
    </xf>
    <xf numFmtId="0" fontId="0" fillId="2" borderId="0" xfId="0" applyFill="1" applyAlignment="1" applyProtection="1">
      <alignment vertical="top"/>
      <protection locked="0"/>
    </xf>
    <xf numFmtId="0" fontId="0" fillId="2" borderId="0" xfId="0" applyFill="1" applyAlignment="1" applyProtection="1">
      <alignment vertical="top" wrapText="1"/>
      <protection locked="0"/>
    </xf>
    <xf numFmtId="0" fontId="0" fillId="2" borderId="9" xfId="0" applyFill="1" applyBorder="1" applyAlignment="1" applyProtection="1">
      <alignment horizontal="left" vertical="top" wrapText="1"/>
      <protection locked="0"/>
    </xf>
    <xf numFmtId="0" fontId="3" fillId="2" borderId="0" xfId="0" applyFont="1" applyFill="1" applyProtection="1">
      <protection locked="0"/>
    </xf>
    <xf numFmtId="49" fontId="0" fillId="0" borderId="13" xfId="0" applyNumberFormat="1" applyBorder="1" applyProtection="1">
      <protection locked="0"/>
    </xf>
    <xf numFmtId="0" fontId="0" fillId="0" borderId="13" xfId="0" applyBorder="1" applyProtection="1">
      <protection locked="0"/>
    </xf>
    <xf numFmtId="49" fontId="0" fillId="0" borderId="0" xfId="0" applyNumberFormat="1" applyProtection="1">
      <protection locked="0"/>
    </xf>
    <xf numFmtId="164" fontId="0" fillId="2" borderId="0" xfId="0" applyNumberFormat="1" applyFill="1" applyAlignment="1" applyProtection="1">
      <alignment horizontal="left"/>
      <protection locked="0"/>
    </xf>
    <xf numFmtId="0" fontId="0" fillId="0" borderId="0" xfId="0" applyAlignment="1" applyProtection="1">
      <alignment horizontal="left"/>
      <protection locked="0"/>
    </xf>
    <xf numFmtId="1" fontId="0" fillId="2" borderId="0" xfId="0" applyNumberFormat="1" applyFill="1" applyAlignment="1" applyProtection="1">
      <alignment horizontal="right"/>
      <protection locked="0"/>
    </xf>
    <xf numFmtId="0" fontId="0" fillId="0" borderId="0" xfId="0" applyAlignment="1" applyProtection="1">
      <alignment horizontal="right"/>
      <protection locked="0"/>
    </xf>
    <xf numFmtId="0" fontId="0" fillId="3" borderId="0" xfId="0" applyFill="1" applyProtection="1">
      <protection locked="0"/>
    </xf>
  </cellXfs>
  <cellStyles count="2">
    <cellStyle name="Hyperlink" xfId="1" builtinId="8"/>
    <cellStyle name="Standaard" xfId="0" builtinId="0"/>
  </cellStyles>
  <dxfs count="5">
    <dxf>
      <fill>
        <patternFill>
          <bgColor theme="0" tint="-4.9989318521683403E-2"/>
        </patternFill>
      </fill>
      <border>
        <left/>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525780</xdr:colOff>
          <xdr:row>33</xdr:row>
          <xdr:rowOff>45720</xdr:rowOff>
        </xdr:from>
        <xdr:to>
          <xdr:col>5</xdr:col>
          <xdr:colOff>716280</xdr:colOff>
          <xdr:row>35</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35</xdr:row>
          <xdr:rowOff>45720</xdr:rowOff>
        </xdr:from>
        <xdr:to>
          <xdr:col>5</xdr:col>
          <xdr:colOff>716280</xdr:colOff>
          <xdr:row>36</xdr:row>
          <xdr:rowOff>182880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30</xdr:row>
          <xdr:rowOff>0</xdr:rowOff>
        </xdr:from>
        <xdr:to>
          <xdr:col>5</xdr:col>
          <xdr:colOff>716280</xdr:colOff>
          <xdr:row>31</xdr:row>
          <xdr:rowOff>7620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32</xdr:row>
          <xdr:rowOff>30480</xdr:rowOff>
        </xdr:from>
        <xdr:to>
          <xdr:col>7</xdr:col>
          <xdr:colOff>236220</xdr:colOff>
          <xdr:row>33</xdr:row>
          <xdr:rowOff>30480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31</xdr:row>
          <xdr:rowOff>45720</xdr:rowOff>
        </xdr:from>
        <xdr:to>
          <xdr:col>5</xdr:col>
          <xdr:colOff>716280</xdr:colOff>
          <xdr:row>33</xdr:row>
          <xdr:rowOff>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525780</xdr:colOff>
          <xdr:row>39</xdr:row>
          <xdr:rowOff>0</xdr:rowOff>
        </xdr:from>
        <xdr:to>
          <xdr:col>7</xdr:col>
          <xdr:colOff>716280</xdr:colOff>
          <xdr:row>39</xdr:row>
          <xdr:rowOff>182880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58"/>
  <sheetViews>
    <sheetView tabSelected="1" topLeftCell="A27" zoomScaleNormal="100" zoomScalePageLayoutView="90" workbookViewId="0">
      <selection activeCell="B43" sqref="B43"/>
    </sheetView>
  </sheetViews>
  <sheetFormatPr defaultColWidth="8.88671875" defaultRowHeight="14.4" x14ac:dyDescent="0.3"/>
  <cols>
    <col min="1" max="1" width="4" customWidth="1"/>
    <col min="2" max="2" width="25.6640625" style="57" bestFit="1" customWidth="1"/>
    <col min="3" max="3" width="125.109375" customWidth="1"/>
  </cols>
  <sheetData>
    <row r="1" spans="1:3" ht="18" x14ac:dyDescent="0.35">
      <c r="A1" s="36"/>
      <c r="B1" s="37"/>
      <c r="C1" s="38" t="s">
        <v>50</v>
      </c>
    </row>
    <row r="2" spans="1:3" ht="18" x14ac:dyDescent="0.3">
      <c r="A2" s="39"/>
      <c r="B2" s="40"/>
      <c r="C2" s="39"/>
    </row>
    <row r="3" spans="1:3" ht="45" customHeight="1" x14ac:dyDescent="0.3">
      <c r="A3" s="39"/>
      <c r="B3" s="41" t="s">
        <v>51</v>
      </c>
      <c r="C3" s="42" t="s">
        <v>52</v>
      </c>
    </row>
    <row r="4" spans="1:3" ht="43.2" x14ac:dyDescent="0.3">
      <c r="A4" s="39"/>
      <c r="B4" s="40"/>
      <c r="C4" s="42" t="s">
        <v>53</v>
      </c>
    </row>
    <row r="5" spans="1:3" x14ac:dyDescent="0.3">
      <c r="A5" s="39"/>
      <c r="B5" s="41" t="s">
        <v>54</v>
      </c>
      <c r="C5" s="42" t="s">
        <v>55</v>
      </c>
    </row>
    <row r="6" spans="1:3" x14ac:dyDescent="0.3">
      <c r="A6" s="39"/>
      <c r="B6" s="43"/>
      <c r="C6" s="39"/>
    </row>
    <row r="7" spans="1:3" x14ac:dyDescent="0.3">
      <c r="A7" s="44" t="s">
        <v>56</v>
      </c>
      <c r="B7" s="45"/>
      <c r="C7" s="46"/>
    </row>
    <row r="8" spans="1:3" x14ac:dyDescent="0.3">
      <c r="A8" s="39"/>
      <c r="B8" s="47" t="s">
        <v>3</v>
      </c>
      <c r="C8" s="39" t="s">
        <v>253</v>
      </c>
    </row>
    <row r="9" spans="1:3" ht="27.6" x14ac:dyDescent="0.3">
      <c r="A9" s="39"/>
      <c r="B9" s="47" t="s">
        <v>4</v>
      </c>
      <c r="C9" s="48" t="s">
        <v>57</v>
      </c>
    </row>
    <row r="10" spans="1:3" x14ac:dyDescent="0.3">
      <c r="A10" s="39"/>
      <c r="B10" s="47" t="s">
        <v>58</v>
      </c>
      <c r="C10" s="49" t="s">
        <v>59</v>
      </c>
    </row>
    <row r="11" spans="1:3" x14ac:dyDescent="0.3">
      <c r="A11" s="39"/>
      <c r="B11" s="47" t="s">
        <v>60</v>
      </c>
      <c r="C11" s="49" t="s">
        <v>61</v>
      </c>
    </row>
    <row r="12" spans="1:3" x14ac:dyDescent="0.3">
      <c r="A12" s="39"/>
      <c r="B12" s="47" t="s">
        <v>62</v>
      </c>
      <c r="C12" s="49" t="s">
        <v>63</v>
      </c>
    </row>
    <row r="13" spans="1:3" x14ac:dyDescent="0.3">
      <c r="A13" s="39"/>
      <c r="B13" s="47" t="s">
        <v>64</v>
      </c>
      <c r="C13" s="49" t="s">
        <v>65</v>
      </c>
    </row>
    <row r="14" spans="1:3" x14ac:dyDescent="0.3">
      <c r="A14" s="39"/>
      <c r="B14" s="47" t="s">
        <v>66</v>
      </c>
      <c r="C14" s="49" t="s">
        <v>65</v>
      </c>
    </row>
    <row r="15" spans="1:3" x14ac:dyDescent="0.3">
      <c r="A15" s="39"/>
      <c r="B15" s="47" t="s">
        <v>67</v>
      </c>
      <c r="C15" s="49" t="s">
        <v>68</v>
      </c>
    </row>
    <row r="16" spans="1:3" ht="15.75" customHeight="1" x14ac:dyDescent="0.3">
      <c r="A16" s="39"/>
      <c r="B16" s="47" t="s">
        <v>69</v>
      </c>
      <c r="C16" s="49" t="s">
        <v>70</v>
      </c>
    </row>
    <row r="17" spans="1:3" ht="14.25" customHeight="1" x14ac:dyDescent="0.3">
      <c r="A17" s="39"/>
      <c r="B17" s="47" t="s">
        <v>71</v>
      </c>
      <c r="C17" s="42" t="s">
        <v>72</v>
      </c>
    </row>
    <row r="18" spans="1:3" ht="14.25" customHeight="1" x14ac:dyDescent="0.3">
      <c r="A18" s="39"/>
      <c r="B18" s="47" t="s">
        <v>73</v>
      </c>
      <c r="C18" s="49" t="s">
        <v>74</v>
      </c>
    </row>
    <row r="19" spans="1:3" x14ac:dyDescent="0.3">
      <c r="A19" s="39"/>
      <c r="B19" s="47" t="s">
        <v>75</v>
      </c>
      <c r="C19" s="49" t="s">
        <v>76</v>
      </c>
    </row>
    <row r="20" spans="1:3" x14ac:dyDescent="0.3">
      <c r="A20" s="39"/>
      <c r="B20" s="47" t="s">
        <v>77</v>
      </c>
      <c r="C20" s="49" t="s">
        <v>78</v>
      </c>
    </row>
    <row r="21" spans="1:3" ht="28.8" x14ac:dyDescent="0.3">
      <c r="A21" s="39"/>
      <c r="B21" s="58" t="s">
        <v>79</v>
      </c>
      <c r="C21" s="49" t="s">
        <v>80</v>
      </c>
    </row>
    <row r="22" spans="1:3" x14ac:dyDescent="0.3">
      <c r="A22" s="39"/>
      <c r="B22" s="47" t="s">
        <v>81</v>
      </c>
      <c r="C22" s="49" t="s">
        <v>266</v>
      </c>
    </row>
    <row r="23" spans="1:3" x14ac:dyDescent="0.3">
      <c r="A23" s="39"/>
      <c r="B23" s="43"/>
      <c r="C23" s="49"/>
    </row>
    <row r="24" spans="1:3" x14ac:dyDescent="0.3">
      <c r="A24" s="44" t="s">
        <v>82</v>
      </c>
      <c r="B24" s="45"/>
      <c r="C24" s="50"/>
    </row>
    <row r="25" spans="1:3" x14ac:dyDescent="0.3">
      <c r="A25" s="39"/>
      <c r="B25" s="47" t="s">
        <v>83</v>
      </c>
      <c r="C25" s="49" t="s">
        <v>84</v>
      </c>
    </row>
    <row r="26" spans="1:3" x14ac:dyDescent="0.3">
      <c r="A26" s="39"/>
      <c r="B26" s="47" t="s">
        <v>85</v>
      </c>
      <c r="C26" s="51" t="s">
        <v>86</v>
      </c>
    </row>
    <row r="27" spans="1:3" x14ac:dyDescent="0.3">
      <c r="A27" s="39"/>
      <c r="B27" s="47" t="s">
        <v>87</v>
      </c>
      <c r="C27" s="49" t="s">
        <v>88</v>
      </c>
    </row>
    <row r="28" spans="1:3" x14ac:dyDescent="0.3">
      <c r="A28" s="39"/>
      <c r="B28" s="43"/>
      <c r="C28" s="52"/>
    </row>
    <row r="29" spans="1:3" ht="15" customHeight="1" x14ac:dyDescent="0.3">
      <c r="A29" s="44" t="s">
        <v>89</v>
      </c>
      <c r="B29" s="45"/>
      <c r="C29" s="50" t="s">
        <v>90</v>
      </c>
    </row>
    <row r="30" spans="1:3" x14ac:dyDescent="0.3">
      <c r="A30" s="39"/>
      <c r="B30" s="47" t="s">
        <v>91</v>
      </c>
      <c r="C30" s="49" t="s">
        <v>92</v>
      </c>
    </row>
    <row r="31" spans="1:3" x14ac:dyDescent="0.3">
      <c r="A31" s="39"/>
      <c r="B31" s="47"/>
      <c r="C31" s="49" t="s">
        <v>93</v>
      </c>
    </row>
    <row r="32" spans="1:3" x14ac:dyDescent="0.3">
      <c r="A32" s="39"/>
      <c r="B32" s="47"/>
      <c r="C32" s="39" t="s">
        <v>94</v>
      </c>
    </row>
    <row r="33" spans="1:3" x14ac:dyDescent="0.3">
      <c r="A33" s="39"/>
      <c r="B33" s="47" t="s">
        <v>95</v>
      </c>
      <c r="C33" s="49" t="s">
        <v>96</v>
      </c>
    </row>
    <row r="34" spans="1:3" ht="15" customHeight="1" x14ac:dyDescent="0.3">
      <c r="A34" s="44" t="s">
        <v>97</v>
      </c>
      <c r="B34" s="45"/>
      <c r="C34" s="50" t="s">
        <v>98</v>
      </c>
    </row>
    <row r="35" spans="1:3" x14ac:dyDescent="0.3">
      <c r="A35" s="39"/>
      <c r="B35" s="47" t="s">
        <v>99</v>
      </c>
      <c r="C35" s="49" t="s">
        <v>100</v>
      </c>
    </row>
    <row r="36" spans="1:3" x14ac:dyDescent="0.3">
      <c r="A36" s="39"/>
      <c r="B36" s="47" t="s">
        <v>101</v>
      </c>
      <c r="C36" s="49" t="s">
        <v>102</v>
      </c>
    </row>
    <row r="37" spans="1:3" x14ac:dyDescent="0.3">
      <c r="A37" s="44" t="s">
        <v>273</v>
      </c>
      <c r="B37" s="45"/>
      <c r="C37" s="53"/>
    </row>
    <row r="38" spans="1:3" x14ac:dyDescent="0.3">
      <c r="A38" s="75"/>
      <c r="B38" s="77" t="s">
        <v>277</v>
      </c>
      <c r="C38" s="76" t="s">
        <v>279</v>
      </c>
    </row>
    <row r="39" spans="1:3" x14ac:dyDescent="0.3">
      <c r="A39" s="75"/>
      <c r="B39" s="77" t="s">
        <v>274</v>
      </c>
      <c r="C39" s="76" t="s">
        <v>275</v>
      </c>
    </row>
    <row r="40" spans="1:3" x14ac:dyDescent="0.3">
      <c r="B40" s="77" t="s">
        <v>278</v>
      </c>
      <c r="C40" t="s">
        <v>280</v>
      </c>
    </row>
    <row r="41" spans="1:3" x14ac:dyDescent="0.3">
      <c r="A41" s="44" t="s">
        <v>276</v>
      </c>
      <c r="B41" s="45"/>
      <c r="C41" s="53"/>
    </row>
    <row r="42" spans="1:3" x14ac:dyDescent="0.3">
      <c r="A42" s="39"/>
      <c r="B42" s="47" t="s">
        <v>103</v>
      </c>
      <c r="C42" s="51" t="s">
        <v>104</v>
      </c>
    </row>
    <row r="43" spans="1:3" x14ac:dyDescent="0.3">
      <c r="A43" s="39"/>
      <c r="B43" s="47" t="s">
        <v>105</v>
      </c>
      <c r="C43" s="51" t="s">
        <v>106</v>
      </c>
    </row>
    <row r="44" spans="1:3" x14ac:dyDescent="0.3">
      <c r="A44" s="44" t="s">
        <v>107</v>
      </c>
      <c r="B44" s="45"/>
      <c r="C44" s="50"/>
    </row>
    <row r="45" spans="1:3" x14ac:dyDescent="0.3">
      <c r="A45" s="39"/>
      <c r="B45" s="43" t="s">
        <v>272</v>
      </c>
      <c r="C45" s="49"/>
    </row>
    <row r="46" spans="1:3" x14ac:dyDescent="0.3">
      <c r="A46" s="39"/>
      <c r="B46" s="47" t="s">
        <v>108</v>
      </c>
      <c r="C46" s="49"/>
    </row>
    <row r="47" spans="1:3" x14ac:dyDescent="0.3">
      <c r="A47" s="39"/>
      <c r="B47" s="43"/>
      <c r="C47" s="49"/>
    </row>
    <row r="48" spans="1:3" ht="27.6" x14ac:dyDescent="0.3">
      <c r="A48" s="68" t="s">
        <v>109</v>
      </c>
      <c r="B48" s="45"/>
      <c r="C48" s="53" t="s">
        <v>110</v>
      </c>
    </row>
    <row r="49" spans="1:4" x14ac:dyDescent="0.3">
      <c r="A49" s="54"/>
      <c r="B49" s="45"/>
      <c r="C49" s="53" t="s">
        <v>111</v>
      </c>
    </row>
    <row r="50" spans="1:4" ht="28.8" x14ac:dyDescent="0.3">
      <c r="A50" s="39"/>
      <c r="B50" s="47" t="s">
        <v>112</v>
      </c>
      <c r="C50" s="42" t="s">
        <v>113</v>
      </c>
    </row>
    <row r="51" spans="1:4" ht="28.8" x14ac:dyDescent="0.3">
      <c r="A51" s="39"/>
      <c r="B51" s="47" t="s">
        <v>48</v>
      </c>
      <c r="C51" s="69" t="s">
        <v>114</v>
      </c>
    </row>
    <row r="52" spans="1:4" x14ac:dyDescent="0.3">
      <c r="A52" s="44" t="s">
        <v>115</v>
      </c>
      <c r="B52" s="45"/>
      <c r="C52" s="46" t="s">
        <v>116</v>
      </c>
    </row>
    <row r="53" spans="1:4" x14ac:dyDescent="0.3">
      <c r="A53" s="39"/>
      <c r="B53" s="47" t="s">
        <v>248</v>
      </c>
      <c r="C53" s="39" t="s">
        <v>247</v>
      </c>
    </row>
    <row r="54" spans="1:4" x14ac:dyDescent="0.3">
      <c r="A54" s="39"/>
      <c r="B54" s="47" t="s">
        <v>265</v>
      </c>
      <c r="C54" s="39" t="s">
        <v>267</v>
      </c>
      <c r="D54" s="55"/>
    </row>
    <row r="55" spans="1:4" x14ac:dyDescent="0.3">
      <c r="A55" s="39"/>
      <c r="B55" s="47" t="s">
        <v>117</v>
      </c>
      <c r="C55" s="39" t="s">
        <v>145</v>
      </c>
    </row>
    <row r="56" spans="1:4" x14ac:dyDescent="0.3">
      <c r="A56" s="39"/>
      <c r="B56" s="47" t="s">
        <v>249</v>
      </c>
      <c r="C56" s="39" t="s">
        <v>268</v>
      </c>
    </row>
    <row r="57" spans="1:4" x14ac:dyDescent="0.3">
      <c r="A57" s="39"/>
      <c r="B57" s="43"/>
      <c r="C57" s="39"/>
    </row>
    <row r="58" spans="1:4" x14ac:dyDescent="0.3">
      <c r="A58" s="39"/>
      <c r="B58" s="43"/>
      <c r="C58" s="56" t="s">
        <v>281</v>
      </c>
    </row>
  </sheetData>
  <sheetProtection algorithmName="SHA-512" hashValue="0iid+GL4wEwcBAOe+Dlb+1QJk6Y3KiDOpDsRoM2B1ywiezCeUCLy81m52qwLUfd44w+v4Rl/hx3IqKlkQNqQkw==" saltValue="55qo7c/VTPcLVfcI7TUxyA==" spinCount="100000" sheet="1" objects="1" scenarios="1"/>
  <pageMargins left="0.7" right="0.7" top="0.75" bottom="0.75" header="0.3" footer="0.3"/>
  <pageSetup paperSize="9" scale="55" orientation="portrait" r:id="rId1"/>
  <colBreaks count="1" manualBreakCount="1">
    <brk id="3" max="4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69"/>
  <sheetViews>
    <sheetView showGridLines="0" topLeftCell="A38" zoomScaleNormal="100" zoomScaleSheetLayoutView="100" workbookViewId="0">
      <selection activeCell="C42" sqref="C42:H42"/>
    </sheetView>
  </sheetViews>
  <sheetFormatPr defaultColWidth="8.88671875" defaultRowHeight="14.4" x14ac:dyDescent="0.3"/>
  <cols>
    <col min="1" max="1" width="1.33203125" customWidth="1"/>
    <col min="2" max="2" width="21.44140625" customWidth="1"/>
    <col min="3" max="3" width="12.109375" customWidth="1"/>
    <col min="4" max="4" width="7" customWidth="1"/>
    <col min="5" max="5" width="15.6640625" customWidth="1"/>
    <col min="6" max="6" width="16.88671875" customWidth="1"/>
    <col min="7" max="7" width="17.33203125" customWidth="1"/>
    <col min="8" max="8" width="13.33203125" customWidth="1"/>
    <col min="9" max="9" width="0.88671875" customWidth="1"/>
    <col min="10" max="10" width="2" customWidth="1"/>
    <col min="11" max="11" width="8.88671875" customWidth="1"/>
    <col min="12" max="12" width="83.88671875" hidden="1" customWidth="1"/>
  </cols>
  <sheetData>
    <row r="1" spans="2:10" ht="5.25" customHeight="1" thickBot="1" x14ac:dyDescent="0.35"/>
    <row r="2" spans="2:10" ht="24.6" x14ac:dyDescent="0.4">
      <c r="B2" s="1"/>
      <c r="C2" s="2"/>
      <c r="D2" s="2"/>
      <c r="E2" s="3" t="s">
        <v>0</v>
      </c>
      <c r="F2" s="2"/>
      <c r="G2" s="2"/>
      <c r="H2" s="2"/>
      <c r="I2" s="2"/>
      <c r="J2" s="4"/>
    </row>
    <row r="3" spans="2:10" ht="10.5" customHeight="1" x14ac:dyDescent="0.3">
      <c r="B3" s="5"/>
      <c r="C3" s="59" t="s">
        <v>1</v>
      </c>
      <c r="E3" s="60" t="s">
        <v>2</v>
      </c>
      <c r="J3" s="7"/>
    </row>
    <row r="4" spans="2:10" ht="4.3499999999999996" customHeight="1" thickBot="1" x14ac:dyDescent="0.35">
      <c r="B4" s="5"/>
      <c r="E4" s="6"/>
      <c r="J4" s="7"/>
    </row>
    <row r="5" spans="2:10" ht="4.5" customHeight="1" x14ac:dyDescent="0.3">
      <c r="B5" s="1"/>
      <c r="C5" s="2"/>
      <c r="D5" s="2"/>
      <c r="E5" s="2"/>
      <c r="F5" s="2"/>
      <c r="G5" s="2"/>
      <c r="H5" s="2"/>
      <c r="I5" s="2"/>
      <c r="J5" s="4"/>
    </row>
    <row r="6" spans="2:10" ht="21.75" customHeight="1" x14ac:dyDescent="0.35">
      <c r="B6" s="12" t="s">
        <v>3</v>
      </c>
      <c r="C6" s="97" t="s">
        <v>245</v>
      </c>
      <c r="D6" s="81"/>
      <c r="E6" s="11" t="s">
        <v>4</v>
      </c>
      <c r="F6" s="19" t="s">
        <v>5</v>
      </c>
      <c r="G6" s="11" t="str">
        <f>IF(F6="Reeksniveau","1e Uitzenddatum:","Uitzenddatum:")</f>
        <v>Uitzenddatum:</v>
      </c>
      <c r="H6" s="101"/>
      <c r="I6" s="102"/>
      <c r="J6" s="7"/>
    </row>
    <row r="7" spans="2:10" ht="4.5" customHeight="1" x14ac:dyDescent="0.35">
      <c r="B7" s="12"/>
      <c r="J7" s="7"/>
    </row>
    <row r="8" spans="2:10" ht="15" customHeight="1" x14ac:dyDescent="0.35">
      <c r="B8" s="12" t="s">
        <v>6</v>
      </c>
      <c r="C8" s="11" t="s">
        <v>7</v>
      </c>
      <c r="D8" s="80"/>
      <c r="E8" s="81"/>
      <c r="F8" s="81"/>
      <c r="G8" s="11" t="s">
        <v>8</v>
      </c>
      <c r="H8" s="33">
        <v>2025</v>
      </c>
      <c r="I8" s="33"/>
      <c r="J8" s="7"/>
    </row>
    <row r="9" spans="2:10" ht="4.5" customHeight="1" x14ac:dyDescent="0.35">
      <c r="B9" s="12"/>
      <c r="J9" s="7"/>
    </row>
    <row r="10" spans="2:10" ht="15" customHeight="1" x14ac:dyDescent="0.3">
      <c r="B10" s="5"/>
      <c r="C10" s="11" t="str">
        <f>IF(F6="Afl.niveau","Afl. titel","")</f>
        <v>Afl. titel</v>
      </c>
      <c r="D10" s="105"/>
      <c r="E10" s="105"/>
      <c r="F10" s="105"/>
      <c r="G10" s="11" t="s">
        <v>9</v>
      </c>
      <c r="H10" s="82" t="s">
        <v>127</v>
      </c>
      <c r="I10" s="102"/>
      <c r="J10" s="7"/>
    </row>
    <row r="11" spans="2:10" ht="4.5" customHeight="1" x14ac:dyDescent="0.35">
      <c r="B11" s="12"/>
      <c r="J11" s="7"/>
    </row>
    <row r="12" spans="2:10" x14ac:dyDescent="0.3">
      <c r="B12" s="21" t="s">
        <v>10</v>
      </c>
      <c r="C12" s="17" t="s">
        <v>132</v>
      </c>
      <c r="D12" s="32" t="str">
        <f>IF(C12="Ja","Vanuit: ","")</f>
        <v/>
      </c>
      <c r="E12" s="100"/>
      <c r="F12" s="81"/>
      <c r="G12" s="11" t="s">
        <v>11</v>
      </c>
      <c r="H12" s="80"/>
      <c r="I12" s="81"/>
      <c r="J12" s="7"/>
    </row>
    <row r="13" spans="2:10" ht="4.5" customHeight="1" x14ac:dyDescent="0.35">
      <c r="B13" s="12"/>
      <c r="J13" s="7"/>
    </row>
    <row r="14" spans="2:10" ht="15.75" customHeight="1" x14ac:dyDescent="0.3">
      <c r="B14" s="21" t="s">
        <v>12</v>
      </c>
      <c r="C14" s="17" t="s">
        <v>132</v>
      </c>
      <c r="D14" s="16"/>
      <c r="E14" s="11" t="str">
        <f>IF(F6="Seizoensniveau","","Media ID: ")</f>
        <v xml:space="preserve">Media ID: </v>
      </c>
      <c r="F14" s="35"/>
      <c r="G14" s="11" t="str">
        <f>IF(F6="Seizoensniveau","Aantal Afl.:","Afl. Nummer: ")</f>
        <v xml:space="preserve">Afl. Nummer: </v>
      </c>
      <c r="H14" s="103"/>
      <c r="I14" s="104"/>
      <c r="J14" s="7"/>
    </row>
    <row r="15" spans="2:10" ht="16.5" customHeight="1" x14ac:dyDescent="0.35">
      <c r="B15" s="12"/>
      <c r="F15" s="34" t="str">
        <f>IF(F14="","",IF(LEN(F14)&gt;10," MediaID te lang!",IF(LEN(F14)&lt;10," MediaID te kort!",IF(LEFT(F14,2)="WP","","MediaID start met WP.!"))))</f>
        <v/>
      </c>
      <c r="H15" s="27"/>
      <c r="I15" s="27"/>
      <c r="J15" s="7"/>
    </row>
    <row r="16" spans="2:10" ht="16.5" customHeight="1" x14ac:dyDescent="0.3">
      <c r="B16" s="21" t="s">
        <v>13</v>
      </c>
      <c r="D16" s="11" t="s">
        <v>14</v>
      </c>
      <c r="E16" s="29"/>
      <c r="F16" s="11" t="s">
        <v>15</v>
      </c>
      <c r="G16" s="29"/>
      <c r="H16" s="27" t="str">
        <f>CONCATENATE("000",H8)</f>
        <v>0002025</v>
      </c>
      <c r="I16" s="27"/>
      <c r="J16" s="7"/>
    </row>
    <row r="17" spans="2:10" ht="4.5" customHeight="1" x14ac:dyDescent="0.35">
      <c r="B17" s="12"/>
      <c r="F17" s="27" t="str">
        <f>CONCATENATE("000",H16)</f>
        <v>0000002025</v>
      </c>
      <c r="H17" s="27" t="str">
        <f>CONCATENATE("000",H14)</f>
        <v>000</v>
      </c>
      <c r="I17" s="27"/>
      <c r="J17" s="7"/>
    </row>
    <row r="18" spans="2:10" ht="4.5" customHeight="1" x14ac:dyDescent="0.35">
      <c r="B18" s="12"/>
      <c r="F18" s="27"/>
      <c r="H18" s="27"/>
      <c r="I18" s="27"/>
      <c r="J18" s="7"/>
    </row>
    <row r="19" spans="2:10" ht="16.5" customHeight="1" x14ac:dyDescent="0.35">
      <c r="B19" s="12" t="s">
        <v>259</v>
      </c>
      <c r="C19" s="71" t="s">
        <v>148</v>
      </c>
      <c r="D19" s="71" t="s">
        <v>146</v>
      </c>
      <c r="E19" s="71" t="s">
        <v>139</v>
      </c>
      <c r="F19" s="72" t="s">
        <v>260</v>
      </c>
      <c r="G19" s="71" t="s">
        <v>261</v>
      </c>
      <c r="H19" s="73" t="s">
        <v>262</v>
      </c>
      <c r="I19" s="27"/>
      <c r="J19" s="7"/>
    </row>
    <row r="20" spans="2:10" ht="4.5" customHeight="1" x14ac:dyDescent="0.35">
      <c r="B20" s="12"/>
      <c r="F20" s="27"/>
      <c r="H20" s="73"/>
      <c r="I20" s="27"/>
      <c r="J20" s="7"/>
    </row>
    <row r="21" spans="2:10" ht="16.5" customHeight="1" x14ac:dyDescent="0.35">
      <c r="B21" s="12"/>
      <c r="C21" s="29">
        <v>10</v>
      </c>
      <c r="D21" s="29">
        <v>10</v>
      </c>
      <c r="E21" s="29">
        <v>6</v>
      </c>
      <c r="F21" s="29" t="s">
        <v>257</v>
      </c>
      <c r="G21" s="29" t="s">
        <v>258</v>
      </c>
      <c r="H21" s="29" t="s">
        <v>258</v>
      </c>
      <c r="I21" s="27"/>
      <c r="J21" s="7"/>
    </row>
    <row r="22" spans="2:10" ht="4.5" customHeight="1" x14ac:dyDescent="0.35">
      <c r="B22" s="12"/>
      <c r="C22" s="27">
        <f>IF(C21="kies",0,IF(C21="AL",0,C21))</f>
        <v>10</v>
      </c>
      <c r="D22" s="27">
        <f t="shared" ref="D22:H22" si="0">IF(D21="kies",0,IF(D21="AL",0,D21))</f>
        <v>10</v>
      </c>
      <c r="E22" s="27">
        <f t="shared" si="0"/>
        <v>6</v>
      </c>
      <c r="F22" s="27">
        <f t="shared" si="0"/>
        <v>0</v>
      </c>
      <c r="G22" s="27">
        <v>0</v>
      </c>
      <c r="H22" s="27">
        <f t="shared" si="0"/>
        <v>0</v>
      </c>
      <c r="I22" s="27"/>
      <c r="J22" s="7"/>
    </row>
    <row r="23" spans="2:10" ht="15.75" customHeight="1" x14ac:dyDescent="0.3">
      <c r="B23" s="21" t="s">
        <v>264</v>
      </c>
      <c r="C23" s="29" t="s">
        <v>127</v>
      </c>
      <c r="D23" s="27"/>
      <c r="E23" s="11" t="s">
        <v>263</v>
      </c>
      <c r="F23" s="74">
        <f>IF(C23="Ja",IF(LARGE(C22:H22,1)&lt;1,"AL",LARGE(C22:H22,1)),"NVT")</f>
        <v>10</v>
      </c>
      <c r="G23" s="16"/>
      <c r="H23" s="16"/>
      <c r="I23" s="16"/>
      <c r="J23" s="7"/>
    </row>
    <row r="24" spans="2:10" ht="4.5" customHeight="1" thickBot="1" x14ac:dyDescent="0.35">
      <c r="B24" s="8"/>
      <c r="C24" s="9"/>
      <c r="D24" s="9"/>
      <c r="E24" s="9"/>
      <c r="F24" s="9"/>
      <c r="G24" s="9"/>
      <c r="H24" s="9"/>
      <c r="I24" s="9"/>
      <c r="J24" s="10"/>
    </row>
    <row r="25" spans="2:10" ht="4.3499999999999996" customHeight="1" x14ac:dyDescent="0.3"/>
    <row r="26" spans="2:10" ht="18" x14ac:dyDescent="0.35">
      <c r="B26" s="15" t="s">
        <v>16</v>
      </c>
      <c r="C26" s="13"/>
      <c r="D26" s="31" t="s">
        <v>17</v>
      </c>
      <c r="E26" s="13"/>
      <c r="F26" s="13"/>
      <c r="G26" s="13"/>
      <c r="H26" s="13"/>
    </row>
    <row r="27" spans="2:10" x14ac:dyDescent="0.3">
      <c r="B27" s="30" t="s">
        <v>18</v>
      </c>
      <c r="C27" s="17" t="s">
        <v>132</v>
      </c>
      <c r="E27" s="11" t="str">
        <f>IF(C27="Ja","vanuit welke talen?","")</f>
        <v/>
      </c>
      <c r="F27" s="98"/>
      <c r="G27" s="99"/>
    </row>
    <row r="28" spans="2:10" ht="4.5" customHeight="1" x14ac:dyDescent="0.3"/>
    <row r="29" spans="2:10" ht="18" x14ac:dyDescent="0.35">
      <c r="B29" s="15" t="s">
        <v>20</v>
      </c>
      <c r="C29" s="13"/>
      <c r="D29" s="13"/>
      <c r="E29" s="13"/>
      <c r="F29" s="63"/>
      <c r="G29" s="63" t="s">
        <v>21</v>
      </c>
      <c r="H29" s="13"/>
    </row>
    <row r="30" spans="2:10" ht="66" customHeight="1" x14ac:dyDescent="0.3">
      <c r="B30" s="88" t="s">
        <v>22</v>
      </c>
      <c r="C30" s="88"/>
      <c r="D30" s="88"/>
      <c r="E30" s="88"/>
      <c r="F30" s="88"/>
      <c r="G30" s="88"/>
      <c r="H30" s="88"/>
    </row>
    <row r="31" spans="2:10" s="30" customFormat="1" ht="13.8" x14ac:dyDescent="0.3">
      <c r="B31" s="64" t="s">
        <v>23</v>
      </c>
    </row>
    <row r="32" spans="2:10" s="30" customFormat="1" ht="4.5" customHeight="1" x14ac:dyDescent="0.3">
      <c r="B32" s="65"/>
    </row>
    <row r="33" spans="1:12" s="30" customFormat="1" ht="13.8" x14ac:dyDescent="0.3">
      <c r="B33" s="64" t="s">
        <v>24</v>
      </c>
      <c r="G33" s="30" t="s">
        <v>25</v>
      </c>
      <c r="H33" s="32"/>
    </row>
    <row r="34" spans="1:12" s="30" customFormat="1" ht="4.5" customHeight="1" x14ac:dyDescent="0.3">
      <c r="B34" s="65"/>
    </row>
    <row r="35" spans="1:12" s="30" customFormat="1" ht="13.8" x14ac:dyDescent="0.3">
      <c r="B35" s="64" t="s">
        <v>26</v>
      </c>
      <c r="F35" s="66"/>
      <c r="G35" s="23" t="s">
        <v>27</v>
      </c>
      <c r="H35" s="32"/>
      <c r="I35" s="66"/>
    </row>
    <row r="36" spans="1:12" s="30" customFormat="1" ht="4.5" customHeight="1" x14ac:dyDescent="0.3">
      <c r="B36" s="65"/>
      <c r="F36" s="66"/>
      <c r="I36" s="66"/>
    </row>
    <row r="37" spans="1:12" s="30" customFormat="1" ht="15.6" customHeight="1" x14ac:dyDescent="0.3">
      <c r="B37" s="64" t="s">
        <v>28</v>
      </c>
      <c r="F37" s="66"/>
      <c r="G37" s="66"/>
      <c r="H37" s="66"/>
      <c r="I37" s="66"/>
    </row>
    <row r="38" spans="1:12" ht="47.4" customHeight="1" x14ac:dyDescent="0.3">
      <c r="B38" s="89" t="s">
        <v>29</v>
      </c>
      <c r="C38" s="89"/>
      <c r="D38" s="89"/>
      <c r="E38" s="89"/>
      <c r="F38" s="89"/>
      <c r="G38" s="89"/>
      <c r="H38" s="89"/>
      <c r="I38" s="67"/>
    </row>
    <row r="39" spans="1:12" ht="46.65" customHeight="1" x14ac:dyDescent="0.3">
      <c r="B39" s="90" t="s">
        <v>30</v>
      </c>
      <c r="C39" s="91"/>
      <c r="D39" s="96"/>
      <c r="E39" s="96"/>
      <c r="F39" s="96"/>
      <c r="G39" s="96"/>
      <c r="H39" s="96"/>
      <c r="L39" s="20">
        <f>D39</f>
        <v>0</v>
      </c>
    </row>
    <row r="40" spans="1:12" ht="27" customHeight="1" x14ac:dyDescent="0.3">
      <c r="B40" s="83" t="s">
        <v>31</v>
      </c>
      <c r="C40" s="83"/>
      <c r="D40" s="83"/>
      <c r="E40" s="83"/>
      <c r="F40" s="83"/>
      <c r="G40" s="83"/>
      <c r="H40" s="70"/>
    </row>
    <row r="41" spans="1:12" ht="4.5" customHeight="1" x14ac:dyDescent="0.3">
      <c r="A41" s="13"/>
      <c r="B41" s="13"/>
      <c r="C41" s="13"/>
      <c r="D41" s="13"/>
      <c r="E41" s="13"/>
      <c r="F41" s="13"/>
      <c r="G41" s="13"/>
      <c r="H41" s="13"/>
    </row>
    <row r="42" spans="1:12" ht="33.6" customHeight="1" x14ac:dyDescent="0.3">
      <c r="B42" s="61" t="s">
        <v>270</v>
      </c>
      <c r="C42" s="95"/>
      <c r="D42" s="95"/>
      <c r="E42" s="95"/>
      <c r="F42" s="95"/>
      <c r="G42" s="95"/>
      <c r="H42" s="95"/>
      <c r="L42" s="20">
        <f>C42</f>
        <v>0</v>
      </c>
    </row>
    <row r="43" spans="1:12" ht="6" customHeight="1" x14ac:dyDescent="0.3"/>
    <row r="44" spans="1:12" ht="33.6" customHeight="1" x14ac:dyDescent="0.3">
      <c r="B44" s="61" t="s">
        <v>32</v>
      </c>
      <c r="C44" s="94"/>
      <c r="D44" s="94"/>
      <c r="E44" s="94"/>
      <c r="F44" s="94"/>
      <c r="G44" s="94"/>
      <c r="H44" s="94"/>
      <c r="L44" s="20">
        <f>C44</f>
        <v>0</v>
      </c>
    </row>
    <row r="45" spans="1:12" ht="6" customHeight="1" x14ac:dyDescent="0.3"/>
    <row r="46" spans="1:12" ht="33.6" customHeight="1" x14ac:dyDescent="0.3">
      <c r="B46" s="61" t="s">
        <v>269</v>
      </c>
      <c r="C46" s="95"/>
      <c r="D46" s="95"/>
      <c r="E46" s="95"/>
      <c r="F46" s="95"/>
      <c r="G46" s="95"/>
      <c r="H46" s="95"/>
      <c r="L46" s="20">
        <f>C46</f>
        <v>0</v>
      </c>
    </row>
    <row r="47" spans="1:12" ht="15.6" x14ac:dyDescent="0.3">
      <c r="B47" s="25" t="s">
        <v>33</v>
      </c>
      <c r="C47" s="13"/>
      <c r="D47" s="13"/>
      <c r="E47" s="13"/>
      <c r="F47" s="13"/>
      <c r="G47" s="13"/>
      <c r="H47" s="13"/>
    </row>
    <row r="48" spans="1:12" x14ac:dyDescent="0.3">
      <c r="B48" s="23" t="s">
        <v>34</v>
      </c>
      <c r="C48" s="92"/>
      <c r="D48" s="93"/>
      <c r="E48" s="93"/>
      <c r="F48" s="93"/>
      <c r="G48" s="93"/>
      <c r="H48" s="93"/>
      <c r="L48" s="20">
        <f>C48</f>
        <v>0</v>
      </c>
    </row>
    <row r="49" spans="2:12" ht="15.6" x14ac:dyDescent="0.3">
      <c r="B49" s="26" t="s">
        <v>35</v>
      </c>
    </row>
    <row r="50" spans="2:12" ht="28.8" x14ac:dyDescent="0.3">
      <c r="B50" s="24" t="s">
        <v>36</v>
      </c>
      <c r="C50" s="92" t="s">
        <v>37</v>
      </c>
      <c r="D50" s="93"/>
      <c r="E50" s="93"/>
      <c r="F50" s="93"/>
      <c r="G50" s="93"/>
      <c r="H50" s="93"/>
      <c r="L50" s="20" t="str">
        <f>C50</f>
        <v xml:space="preserve">
</v>
      </c>
    </row>
    <row r="51" spans="2:12" ht="18" x14ac:dyDescent="0.35">
      <c r="B51" s="15" t="s">
        <v>38</v>
      </c>
      <c r="C51" s="13"/>
      <c r="D51" s="13"/>
      <c r="E51" s="13"/>
      <c r="F51" s="13"/>
      <c r="G51" s="13"/>
      <c r="H51" s="13"/>
    </row>
    <row r="52" spans="2:12" x14ac:dyDescent="0.3">
      <c r="B52" t="s">
        <v>39</v>
      </c>
      <c r="C52" s="80"/>
      <c r="D52" s="81"/>
      <c r="E52" s="81"/>
      <c r="F52" s="11" t="s">
        <v>40</v>
      </c>
      <c r="G52" s="80"/>
      <c r="H52" s="81"/>
    </row>
    <row r="53" spans="2:12" ht="4.5" customHeight="1" x14ac:dyDescent="0.3">
      <c r="F53" s="11"/>
    </row>
    <row r="54" spans="2:12" x14ac:dyDescent="0.3">
      <c r="B54" t="s">
        <v>41</v>
      </c>
      <c r="C54" s="80"/>
      <c r="D54" s="81"/>
      <c r="E54" s="81"/>
      <c r="F54" s="11" t="s">
        <v>40</v>
      </c>
      <c r="G54" s="80"/>
      <c r="H54" s="81"/>
    </row>
    <row r="55" spans="2:12" ht="4.5" customHeight="1" x14ac:dyDescent="0.3">
      <c r="F55" s="11"/>
    </row>
    <row r="56" spans="2:12" x14ac:dyDescent="0.3">
      <c r="B56" t="s">
        <v>42</v>
      </c>
      <c r="C56" s="80"/>
      <c r="D56" s="81"/>
      <c r="E56" s="81"/>
      <c r="F56" s="11" t="s">
        <v>40</v>
      </c>
      <c r="G56" s="80"/>
      <c r="H56" s="81"/>
    </row>
    <row r="57" spans="2:12" ht="4.5" customHeight="1" x14ac:dyDescent="0.3">
      <c r="F57" s="11"/>
    </row>
    <row r="58" spans="2:12" x14ac:dyDescent="0.3">
      <c r="B58" t="s">
        <v>43</v>
      </c>
      <c r="C58" s="80"/>
      <c r="D58" s="81"/>
      <c r="E58" s="81"/>
      <c r="F58" s="11" t="s">
        <v>40</v>
      </c>
      <c r="G58" s="80"/>
      <c r="H58" s="81"/>
    </row>
    <row r="59" spans="2:12" ht="4.5" customHeight="1" x14ac:dyDescent="0.3">
      <c r="F59" s="11"/>
    </row>
    <row r="60" spans="2:12" x14ac:dyDescent="0.3">
      <c r="B60" t="s">
        <v>271</v>
      </c>
      <c r="C60" s="80"/>
      <c r="D60" s="81"/>
      <c r="E60" s="81"/>
      <c r="F60" s="11" t="s">
        <v>40</v>
      </c>
      <c r="G60" s="80"/>
      <c r="H60" s="81"/>
    </row>
    <row r="61" spans="2:12" ht="4.5" customHeight="1" x14ac:dyDescent="0.3"/>
    <row r="62" spans="2:12" x14ac:dyDescent="0.3">
      <c r="B62" t="s">
        <v>44</v>
      </c>
      <c r="C62" s="80"/>
      <c r="D62" s="81"/>
    </row>
    <row r="63" spans="2:12" ht="4.5" customHeight="1" x14ac:dyDescent="0.3"/>
    <row r="64" spans="2:12" ht="18" x14ac:dyDescent="0.35">
      <c r="B64" s="15" t="s">
        <v>45</v>
      </c>
      <c r="C64" s="85"/>
      <c r="D64" s="86"/>
      <c r="E64" s="87"/>
      <c r="F64" s="13"/>
      <c r="G64" s="18" t="s">
        <v>46</v>
      </c>
      <c r="H64" s="78"/>
      <c r="I64" s="79"/>
    </row>
    <row r="65" spans="2:7" x14ac:dyDescent="0.3">
      <c r="B65" t="s">
        <v>47</v>
      </c>
      <c r="E65" s="84" t="str">
        <f>CONCATENATE("IPG_",D8,"_S",RIGHT(F17,4),"_A",RIGHT(H17,4),,IF(D10="","","_"),IF(D10="","",D10))</f>
        <v>IPG__S2025_A000</v>
      </c>
      <c r="F65" s="84"/>
      <c r="G65" s="84"/>
    </row>
    <row r="66" spans="2:7" ht="4.5" customHeight="1" x14ac:dyDescent="0.3"/>
    <row r="67" spans="2:7" ht="12" customHeight="1" x14ac:dyDescent="0.3">
      <c r="B67" t="s">
        <v>48</v>
      </c>
      <c r="E67" s="82" t="str">
        <f>CONCATENATE(,D8,"_S",RIGHT(F17,4),"_A",RIGHT(H17,4),"_",F14,,IF(D10="","","_"),IF(D10="","",D10))</f>
        <v>_S2025_A000_</v>
      </c>
      <c r="F67" s="82"/>
      <c r="G67" s="82"/>
    </row>
    <row r="68" spans="2:7" x14ac:dyDescent="0.3">
      <c r="B68" t="s">
        <v>49</v>
      </c>
      <c r="C68" s="14" t="str">
        <f>CONCATENATE("",VLOOKUP(C6,invulvelden!B1:N8,10,FALSE),VLOOKUP(C27,invulvelden!I1:L8,4,FALSE))</f>
        <v>KT-planning@vrt1.be; regie@vrt1.be; epro@vrt1.be; ondertiteling@vrt.be</v>
      </c>
      <c r="G68" s="62"/>
    </row>
    <row r="69" spans="2:7" x14ac:dyDescent="0.3">
      <c r="B69" s="22"/>
    </row>
  </sheetData>
  <sheetProtection algorithmName="SHA-512" hashValue="p7ewCJtkHaJ38RJ44VggrJdWUjlJaiRfXwWfQZL3XhF5iUziKOUPNN2qlAgIduJeNW0TLESOFH+IKvxNI7zBlA==" saltValue="yPi8HCRUQWCywMj51u5EfA==" spinCount="100000" sheet="1" formatRows="0" selectLockedCells="1"/>
  <mergeCells count="34">
    <mergeCell ref="C6:D6"/>
    <mergeCell ref="D8:F8"/>
    <mergeCell ref="F27:G27"/>
    <mergeCell ref="E12:F12"/>
    <mergeCell ref="H6:I6"/>
    <mergeCell ref="H10:I10"/>
    <mergeCell ref="H12:I12"/>
    <mergeCell ref="H14:I14"/>
    <mergeCell ref="D10:F10"/>
    <mergeCell ref="B30:H30"/>
    <mergeCell ref="B38:H38"/>
    <mergeCell ref="B39:C39"/>
    <mergeCell ref="C50:H50"/>
    <mergeCell ref="C48:H48"/>
    <mergeCell ref="C44:H44"/>
    <mergeCell ref="C42:H42"/>
    <mergeCell ref="D39:H39"/>
    <mergeCell ref="C46:H46"/>
    <mergeCell ref="H64:I64"/>
    <mergeCell ref="G52:H52"/>
    <mergeCell ref="E67:G67"/>
    <mergeCell ref="B40:G40"/>
    <mergeCell ref="E65:G65"/>
    <mergeCell ref="C64:E64"/>
    <mergeCell ref="C62:D62"/>
    <mergeCell ref="C52:E52"/>
    <mergeCell ref="C54:E54"/>
    <mergeCell ref="C56:E56"/>
    <mergeCell ref="C60:E60"/>
    <mergeCell ref="C58:E58"/>
    <mergeCell ref="G54:H54"/>
    <mergeCell ref="G58:H58"/>
    <mergeCell ref="G60:H60"/>
    <mergeCell ref="G56:H56"/>
  </mergeCells>
  <conditionalFormatting sqref="D10:F10">
    <cfRule type="expression" dxfId="4" priority="1">
      <formula>($F6="Afl.niveau")</formula>
    </cfRule>
  </conditionalFormatting>
  <conditionalFormatting sqref="E12">
    <cfRule type="expression" dxfId="3" priority="13">
      <formula>($C12="Ja")</formula>
    </cfRule>
  </conditionalFormatting>
  <conditionalFormatting sqref="F14">
    <cfRule type="expression" dxfId="2" priority="7">
      <formula>($F6="Kiezen aub")</formula>
    </cfRule>
    <cfRule type="expression" dxfId="1" priority="8">
      <formula>($F6="Afl.niveau")</formula>
    </cfRule>
  </conditionalFormatting>
  <conditionalFormatting sqref="F27">
    <cfRule type="expression" dxfId="0" priority="29">
      <formula>($C27="Ja")</formula>
    </cfRule>
  </conditionalFormatting>
  <dataValidations xWindow="620" yWindow="490" count="3">
    <dataValidation type="date" allowBlank="1" showInputMessage="1" showErrorMessage="1" sqref="H64 H6" xr:uid="{00000000-0002-0000-0000-000000000000}">
      <formula1>43466</formula1>
      <formula2>47483</formula2>
    </dataValidation>
    <dataValidation type="whole" operator="greaterThan" allowBlank="1" showInputMessage="1" showErrorMessage="1" sqref="H14 H8" xr:uid="{00000000-0002-0000-0000-000001000000}">
      <formula1>0</formula1>
    </dataValidation>
    <dataValidation allowBlank="1" showInputMessage="1" showErrorMessage="1" promptTitle="Geldig Media ID:" prompt="Het Media ID krijg je van vrt Media, en ziet er zo uit: WPxxxxxxxx" sqref="F14" xr:uid="{00000000-0002-0000-0000-000002000000}"/>
  </dataValidations>
  <pageMargins left="0.23622047244094491" right="0.23622047244094491" top="0.55118110236220474" bottom="0.35433070866141736" header="0.31496062992125984" footer="0.31496062992125984"/>
  <pageSetup paperSize="9" scale="86" orientation="portrait" r:id="rId1"/>
  <headerFooter scaleWithDoc="0">
    <oddFooter>&amp;R&amp;9&amp;K00-029IPG-formulier versie 2018-02-26</oddFooter>
  </headerFooter>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48" r:id="rId4" name="Check Box 52">
              <controlPr defaultSize="0" autoFill="0" autoLine="0" autoPict="0">
                <anchor moveWithCells="1">
                  <from>
                    <xdr:col>5</xdr:col>
                    <xdr:colOff>525780</xdr:colOff>
                    <xdr:row>33</xdr:row>
                    <xdr:rowOff>45720</xdr:rowOff>
                  </from>
                  <to>
                    <xdr:col>5</xdr:col>
                    <xdr:colOff>716280</xdr:colOff>
                    <xdr:row>35</xdr:row>
                    <xdr:rowOff>0</xdr:rowOff>
                  </to>
                </anchor>
              </controlPr>
            </control>
          </mc:Choice>
        </mc:AlternateContent>
        <mc:AlternateContent xmlns:mc="http://schemas.openxmlformats.org/markup-compatibility/2006">
          <mc:Choice Requires="x14">
            <control shapeId="4149" r:id="rId5" name="Check Box 53">
              <controlPr defaultSize="0" autoFill="0" autoLine="0" autoPict="0">
                <anchor moveWithCells="1">
                  <from>
                    <xdr:col>5</xdr:col>
                    <xdr:colOff>525780</xdr:colOff>
                    <xdr:row>35</xdr:row>
                    <xdr:rowOff>45720</xdr:rowOff>
                  </from>
                  <to>
                    <xdr:col>5</xdr:col>
                    <xdr:colOff>716280</xdr:colOff>
                    <xdr:row>36</xdr:row>
                    <xdr:rowOff>182880</xdr:rowOff>
                  </to>
                </anchor>
              </controlPr>
            </control>
          </mc:Choice>
        </mc:AlternateContent>
        <mc:AlternateContent xmlns:mc="http://schemas.openxmlformats.org/markup-compatibility/2006">
          <mc:Choice Requires="x14">
            <control shapeId="4153" r:id="rId6" name="Check Box 57">
              <controlPr defaultSize="0" autoFill="0" autoLine="0" autoPict="0">
                <anchor moveWithCells="1">
                  <from>
                    <xdr:col>5</xdr:col>
                    <xdr:colOff>525780</xdr:colOff>
                    <xdr:row>30</xdr:row>
                    <xdr:rowOff>0</xdr:rowOff>
                  </from>
                  <to>
                    <xdr:col>5</xdr:col>
                    <xdr:colOff>716280</xdr:colOff>
                    <xdr:row>31</xdr:row>
                    <xdr:rowOff>7620</xdr:rowOff>
                  </to>
                </anchor>
              </controlPr>
            </control>
          </mc:Choice>
        </mc:AlternateContent>
        <mc:AlternateContent xmlns:mc="http://schemas.openxmlformats.org/markup-compatibility/2006">
          <mc:Choice Requires="x14">
            <control shapeId="4154" r:id="rId7" name="Check Box 58">
              <controlPr defaultSize="0" autoFill="0" autoLine="0" autoPict="0">
                <anchor moveWithCells="1">
                  <from>
                    <xdr:col>7</xdr:col>
                    <xdr:colOff>45720</xdr:colOff>
                    <xdr:row>32</xdr:row>
                    <xdr:rowOff>30480</xdr:rowOff>
                  </from>
                  <to>
                    <xdr:col>7</xdr:col>
                    <xdr:colOff>236220</xdr:colOff>
                    <xdr:row>33</xdr:row>
                    <xdr:rowOff>30480</xdr:rowOff>
                  </to>
                </anchor>
              </controlPr>
            </control>
          </mc:Choice>
        </mc:AlternateContent>
        <mc:AlternateContent xmlns:mc="http://schemas.openxmlformats.org/markup-compatibility/2006">
          <mc:Choice Requires="x14">
            <control shapeId="4155" r:id="rId8" name="Check Box 59">
              <controlPr defaultSize="0" autoFill="0" autoLine="0" autoPict="0">
                <anchor moveWithCells="1">
                  <from>
                    <xdr:col>5</xdr:col>
                    <xdr:colOff>525780</xdr:colOff>
                    <xdr:row>31</xdr:row>
                    <xdr:rowOff>45720</xdr:rowOff>
                  </from>
                  <to>
                    <xdr:col>5</xdr:col>
                    <xdr:colOff>716280</xdr:colOff>
                    <xdr:row>33</xdr:row>
                    <xdr:rowOff>0</xdr:rowOff>
                  </to>
                </anchor>
              </controlPr>
            </control>
          </mc:Choice>
        </mc:AlternateContent>
        <mc:AlternateContent xmlns:mc="http://schemas.openxmlformats.org/markup-compatibility/2006">
          <mc:Choice Requires="x14">
            <control shapeId="4160" r:id="rId9" name="Check Box 64">
              <controlPr defaultSize="0" autoFill="0" autoLine="0" autoPict="0">
                <anchor moveWithCells="1">
                  <from>
                    <xdr:col>7</xdr:col>
                    <xdr:colOff>525780</xdr:colOff>
                    <xdr:row>39</xdr:row>
                    <xdr:rowOff>0</xdr:rowOff>
                  </from>
                  <to>
                    <xdr:col>7</xdr:col>
                    <xdr:colOff>716280</xdr:colOff>
                    <xdr:row>39</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20" yWindow="490" count="13">
        <x14:dataValidation type="list" allowBlank="1" showInputMessage="1" showErrorMessage="1" xr:uid="{00000000-0002-0000-0000-000003000000}">
          <x14:formula1>
            <xm:f>invulvelden!$C$2:$C$3</xm:f>
          </x14:formula1>
          <xm:sqref>H10 C12 C14</xm:sqref>
        </x14:dataValidation>
        <x14:dataValidation type="list" allowBlank="1" showInputMessage="1" showErrorMessage="1" xr:uid="{00000000-0002-0000-0000-000004000000}">
          <x14:formula1>
            <xm:f>invulvelden!$H$2:$H$4</xm:f>
          </x14:formula1>
          <xm:sqref>F6</xm:sqref>
        </x14:dataValidation>
        <x14:dataValidation type="list" allowBlank="1" showInputMessage="1" showErrorMessage="1" xr:uid="{00000000-0002-0000-0000-000005000000}">
          <x14:formula1>
            <xm:f>invulvelden!$B$2:$B$6</xm:f>
          </x14:formula1>
          <xm:sqref>C6:D6</xm:sqref>
        </x14:dataValidation>
        <x14:dataValidation type="list" allowBlank="1" showInputMessage="1" showErrorMessage="1" xr:uid="{00000000-0002-0000-0000-000008000000}">
          <x14:formula1>
            <xm:f>invulvelden!$I$2:$I$5</xm:f>
          </x14:formula1>
          <xm:sqref>C27</xm:sqref>
        </x14:dataValidation>
        <x14:dataValidation type="list" allowBlank="1" showInputMessage="1" showErrorMessage="1" xr:uid="{2763605C-4385-4C6C-920F-7E8D2FED66B5}">
          <x14:formula1>
            <xm:f>invulvelden!$M$2:$M$8</xm:f>
          </x14:formula1>
          <xm:sqref>C21</xm:sqref>
        </x14:dataValidation>
        <x14:dataValidation type="list" allowBlank="1" showInputMessage="1" showErrorMessage="1" xr:uid="{4EEA7414-9BB2-4B6B-914E-DEAC5E6493E2}">
          <x14:formula1>
            <xm:f>invulvelden!$N$2:$N$8</xm:f>
          </x14:formula1>
          <xm:sqref>D21</xm:sqref>
        </x14:dataValidation>
        <x14:dataValidation type="list" allowBlank="1" showInputMessage="1" showErrorMessage="1" xr:uid="{B05965EE-7095-4BDC-B6D3-F709E1A4C155}">
          <x14:formula1>
            <xm:f>invulvelden!$O$2:$O$7</xm:f>
          </x14:formula1>
          <xm:sqref>E21</xm:sqref>
        </x14:dataValidation>
        <x14:dataValidation type="list" allowBlank="1" showInputMessage="1" showErrorMessage="1" xr:uid="{1EEB1345-2DB1-44DB-B474-FB7AA6A571B2}">
          <x14:formula1>
            <xm:f>invulvelden!$P$2:$P$7</xm:f>
          </x14:formula1>
          <xm:sqref>F21</xm:sqref>
        </x14:dataValidation>
        <x14:dataValidation type="list" allowBlank="1" showInputMessage="1" showErrorMessage="1" xr:uid="{25114084-D73F-49E4-A073-1076FC70FBDC}">
          <x14:formula1>
            <xm:f>invulvelden!$Q$2:$Q$5</xm:f>
          </x14:formula1>
          <xm:sqref>G21</xm:sqref>
        </x14:dataValidation>
        <x14:dataValidation type="list" allowBlank="1" showInputMessage="1" showErrorMessage="1" xr:uid="{12EAD997-587B-48E5-9FF4-A42DDFCC5274}">
          <x14:formula1>
            <xm:f>invulvelden!$R$2:$R$5</xm:f>
          </x14:formula1>
          <xm:sqref>H21</xm:sqref>
        </x14:dataValidation>
        <x14:dataValidation type="list" allowBlank="1" showInputMessage="1" showErrorMessage="1" xr:uid="{D9936BEE-9400-48C9-AF28-A4D382D703C0}">
          <x14:formula1>
            <xm:f>invulvelden!$C$2:$C$4</xm:f>
          </x14:formula1>
          <xm:sqref>C23</xm:sqref>
        </x14:dataValidation>
        <x14:dataValidation type="list" allowBlank="1" showInputMessage="1" showErrorMessage="1" xr:uid="{515A5053-186B-4863-9C0F-A9AB642AD1A3}">
          <x14:formula1>
            <xm:f>invulvelden!$B$16:$B$28</xm:f>
          </x14:formula1>
          <xm:sqref>E16</xm:sqref>
        </x14:dataValidation>
        <x14:dataValidation type="list" allowBlank="1" showInputMessage="1" showErrorMessage="1" xr:uid="{C7891587-381C-402F-A01F-CB1574E52D55}">
          <x14:formula1>
            <xm:f>invulvelden!$C$16:$C$35</xm:f>
          </x14:formula1>
          <xm:sqref>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S36"/>
  <sheetViews>
    <sheetView showZeros="0" workbookViewId="0">
      <selection activeCell="K5" sqref="K5"/>
    </sheetView>
  </sheetViews>
  <sheetFormatPr defaultColWidth="8.88671875" defaultRowHeight="14.4" x14ac:dyDescent="0.3"/>
  <cols>
    <col min="1" max="1" width="4.109375" customWidth="1"/>
    <col min="2" max="2" width="19.5546875" customWidth="1"/>
    <col min="3" max="3" width="11.44140625" customWidth="1"/>
    <col min="4" max="4" width="27.6640625" customWidth="1"/>
    <col min="5" max="6" width="18.6640625" customWidth="1"/>
    <col min="7" max="8" width="18.44140625" customWidth="1"/>
    <col min="9" max="9" width="19.6640625" customWidth="1"/>
    <col min="10" max="11" width="20.109375" customWidth="1"/>
    <col min="12" max="12" width="25.88671875" customWidth="1"/>
    <col min="13" max="13" width="21.109375" customWidth="1"/>
    <col min="14" max="14" width="26.33203125" customWidth="1"/>
    <col min="15" max="15" width="16.88671875" customWidth="1"/>
  </cols>
  <sheetData>
    <row r="1" spans="1:19" x14ac:dyDescent="0.3">
      <c r="B1" t="s">
        <v>3</v>
      </c>
      <c r="C1" t="s">
        <v>118</v>
      </c>
      <c r="D1" t="s">
        <v>119</v>
      </c>
      <c r="E1" t="s">
        <v>120</v>
      </c>
      <c r="F1" t="s">
        <v>121</v>
      </c>
      <c r="G1" t="s">
        <v>122</v>
      </c>
      <c r="H1" t="s">
        <v>123</v>
      </c>
      <c r="I1" t="s">
        <v>124</v>
      </c>
      <c r="J1" t="s">
        <v>125</v>
      </c>
      <c r="K1" t="s">
        <v>126</v>
      </c>
      <c r="M1" s="28" t="s">
        <v>148</v>
      </c>
      <c r="N1" s="28" t="s">
        <v>146</v>
      </c>
      <c r="O1" t="s">
        <v>139</v>
      </c>
      <c r="P1" t="s">
        <v>254</v>
      </c>
      <c r="Q1" t="s">
        <v>255</v>
      </c>
      <c r="R1" t="s">
        <v>256</v>
      </c>
    </row>
    <row r="2" spans="1:19" x14ac:dyDescent="0.3">
      <c r="A2">
        <v>1</v>
      </c>
      <c r="B2" t="s">
        <v>245</v>
      </c>
      <c r="C2" t="s">
        <v>127</v>
      </c>
      <c r="D2" t="s">
        <v>128</v>
      </c>
      <c r="E2" t="s">
        <v>129</v>
      </c>
      <c r="F2" t="s">
        <v>130</v>
      </c>
      <c r="G2" t="s">
        <v>131</v>
      </c>
      <c r="H2" t="s">
        <v>19</v>
      </c>
      <c r="I2" t="s">
        <v>19</v>
      </c>
      <c r="J2" t="s">
        <v>19</v>
      </c>
      <c r="K2" t="s">
        <v>247</v>
      </c>
      <c r="M2" t="s">
        <v>257</v>
      </c>
      <c r="N2" t="s">
        <v>257</v>
      </c>
      <c r="O2" s="28" t="s">
        <v>257</v>
      </c>
      <c r="P2" t="s">
        <v>257</v>
      </c>
      <c r="Q2" t="s">
        <v>127</v>
      </c>
      <c r="R2" t="s">
        <v>257</v>
      </c>
    </row>
    <row r="3" spans="1:19" x14ac:dyDescent="0.3">
      <c r="A3">
        <v>2</v>
      </c>
      <c r="B3" t="s">
        <v>251</v>
      </c>
      <c r="C3" t="s">
        <v>132</v>
      </c>
      <c r="D3" t="s">
        <v>133</v>
      </c>
      <c r="E3" t="s">
        <v>134</v>
      </c>
      <c r="F3" t="s">
        <v>135</v>
      </c>
      <c r="G3" t="s">
        <v>136</v>
      </c>
      <c r="H3" t="s">
        <v>137</v>
      </c>
      <c r="I3" t="s">
        <v>127</v>
      </c>
      <c r="J3" t="s">
        <v>138</v>
      </c>
      <c r="K3" t="s">
        <v>252</v>
      </c>
      <c r="M3">
        <v>6</v>
      </c>
      <c r="N3">
        <v>6</v>
      </c>
      <c r="O3" s="28">
        <v>6</v>
      </c>
      <c r="P3">
        <v>10</v>
      </c>
      <c r="Q3" t="s">
        <v>132</v>
      </c>
      <c r="R3">
        <v>12</v>
      </c>
    </row>
    <row r="4" spans="1:19" x14ac:dyDescent="0.3">
      <c r="A4">
        <v>3</v>
      </c>
      <c r="B4" t="s">
        <v>140</v>
      </c>
      <c r="D4" t="s">
        <v>141</v>
      </c>
      <c r="E4" t="s">
        <v>142</v>
      </c>
      <c r="F4" t="s">
        <v>143</v>
      </c>
      <c r="H4" t="s">
        <v>5</v>
      </c>
      <c r="I4" t="s">
        <v>132</v>
      </c>
      <c r="J4" t="s">
        <v>144</v>
      </c>
      <c r="K4" t="s">
        <v>145</v>
      </c>
      <c r="M4">
        <v>10</v>
      </c>
      <c r="N4">
        <v>10</v>
      </c>
      <c r="O4">
        <v>12</v>
      </c>
      <c r="P4">
        <v>12</v>
      </c>
      <c r="Q4" t="s">
        <v>258</v>
      </c>
      <c r="R4" t="s">
        <v>258</v>
      </c>
    </row>
    <row r="5" spans="1:19" x14ac:dyDescent="0.3">
      <c r="A5">
        <v>4</v>
      </c>
      <c r="B5" t="s">
        <v>246</v>
      </c>
      <c r="J5" t="s">
        <v>147</v>
      </c>
      <c r="K5" t="s">
        <v>250</v>
      </c>
      <c r="M5">
        <v>12</v>
      </c>
      <c r="N5">
        <v>12</v>
      </c>
      <c r="O5">
        <v>16</v>
      </c>
      <c r="P5">
        <v>16</v>
      </c>
    </row>
    <row r="6" spans="1:19" x14ac:dyDescent="0.3">
      <c r="A6">
        <v>5</v>
      </c>
      <c r="J6" t="s">
        <v>149</v>
      </c>
      <c r="M6">
        <v>16</v>
      </c>
      <c r="N6">
        <v>16</v>
      </c>
      <c r="O6" t="s">
        <v>258</v>
      </c>
      <c r="P6" t="s">
        <v>258</v>
      </c>
    </row>
    <row r="7" spans="1:19" x14ac:dyDescent="0.3">
      <c r="A7">
        <v>6</v>
      </c>
      <c r="J7" t="s">
        <v>150</v>
      </c>
      <c r="M7" t="s">
        <v>258</v>
      </c>
      <c r="N7" t="s">
        <v>258</v>
      </c>
    </row>
    <row r="15" spans="1:19" x14ac:dyDescent="0.3">
      <c r="B15" t="s">
        <v>151</v>
      </c>
      <c r="C15" t="s">
        <v>152</v>
      </c>
      <c r="D15" t="s">
        <v>153</v>
      </c>
      <c r="E15" t="s">
        <v>154</v>
      </c>
      <c r="F15" t="s">
        <v>155</v>
      </c>
      <c r="G15" t="s">
        <v>156</v>
      </c>
      <c r="H15" t="s">
        <v>157</v>
      </c>
      <c r="I15" t="s">
        <v>158</v>
      </c>
      <c r="J15" t="s">
        <v>159</v>
      </c>
      <c r="K15" t="s">
        <v>160</v>
      </c>
      <c r="L15" t="s">
        <v>161</v>
      </c>
      <c r="M15" t="s">
        <v>162</v>
      </c>
      <c r="N15" t="s">
        <v>163</v>
      </c>
      <c r="O15" t="s">
        <v>164</v>
      </c>
      <c r="S15" t="s">
        <v>165</v>
      </c>
    </row>
    <row r="17" spans="2:19" x14ac:dyDescent="0.3">
      <c r="B17" t="s">
        <v>153</v>
      </c>
      <c r="C17" t="str">
        <f>IF(IPG!$E$16="Film",D17,IF(IPG!$E$16="Nieuws en actua",E17,IF(IPG!$E$16="Shows en spel",F17,IF(IPG!$E$16="Sport",G17,IF(IPG!$E$16="Kinderen",H17,IF(IPG!$E$16="Muziek",I17,IF(IPG!$E$16="Kunst en cultuur",J17,IF(IPG!$E$16="Soc./politiek/econ.",K17,IF(IPG!$E$16="Educatief",L17,IF(IPG!$E$16="Vrije tijd",M17,IF(IPG!$E$16="Serie",N17,IF(IPG!$E$16="Human interest",O17,S17))))))))))))</f>
        <v>eerst hoofdgenre</v>
      </c>
      <c r="D17" t="s">
        <v>166</v>
      </c>
      <c r="E17" t="s">
        <v>167</v>
      </c>
      <c r="F17" t="s">
        <v>168</v>
      </c>
      <c r="G17" t="s">
        <v>169</v>
      </c>
      <c r="H17" t="s">
        <v>170</v>
      </c>
      <c r="I17" t="s">
        <v>171</v>
      </c>
      <c r="J17" t="s">
        <v>166</v>
      </c>
      <c r="K17" t="s">
        <v>166</v>
      </c>
      <c r="L17" t="s">
        <v>166</v>
      </c>
      <c r="M17" t="s">
        <v>166</v>
      </c>
      <c r="N17" t="s">
        <v>166</v>
      </c>
      <c r="O17" t="s">
        <v>166</v>
      </c>
      <c r="S17" t="s">
        <v>165</v>
      </c>
    </row>
    <row r="18" spans="2:19" x14ac:dyDescent="0.3">
      <c r="B18" t="s">
        <v>154</v>
      </c>
      <c r="C18" t="str">
        <f>IF(IPG!$E$16="Film",D18,IF(IPG!$E$16="Nieuws en actua",E18,IF(IPG!$E$16="Shows en spel",F18,IF(IPG!$E$16="Sport",G18,IF(IPG!$E$16="Kinderen",H18,IF(IPG!$E$16="Muziek",I18,IF(IPG!$E$16="Kunst en cultuur",J18,IF(IPG!$E$16="Soc./politiek/econ.",K18,IF(IPG!$E$16="Educatief",L18,IF(IPG!$E$16="Vrije tijd",M18,IF(IPG!$E$16="Serie",N18,IF(IPG!$E$16="Human interest",O18,S18))))))))))))</f>
        <v>eerst hoofdgenre</v>
      </c>
      <c r="D18" t="s">
        <v>172</v>
      </c>
      <c r="E18" t="s">
        <v>173</v>
      </c>
      <c r="F18" t="s">
        <v>174</v>
      </c>
      <c r="G18" t="s">
        <v>175</v>
      </c>
      <c r="H18" t="s">
        <v>176</v>
      </c>
      <c r="I18" t="s">
        <v>177</v>
      </c>
      <c r="J18" t="s">
        <v>178</v>
      </c>
      <c r="K18" t="s">
        <v>179</v>
      </c>
      <c r="L18" t="s">
        <v>180</v>
      </c>
      <c r="M18" t="s">
        <v>181</v>
      </c>
      <c r="N18" t="s">
        <v>172</v>
      </c>
      <c r="O18" t="s">
        <v>182</v>
      </c>
      <c r="S18" t="s">
        <v>165</v>
      </c>
    </row>
    <row r="19" spans="2:19" x14ac:dyDescent="0.3">
      <c r="B19" t="s">
        <v>155</v>
      </c>
      <c r="C19" t="str">
        <f>IF(IPG!$E$16="Film",D19,IF(IPG!$E$16="Nieuws en actua",E19,IF(IPG!$E$16="Shows en spel",F19,IF(IPG!$E$16="Sport",G19,IF(IPG!$E$16="Kinderen",H19,IF(IPG!$E$16="Muziek",I19,IF(IPG!$E$16="Kunst en cultuur",J19,IF(IPG!$E$16="Soc./politiek/econ.",K19,IF(IPG!$E$16="Educatief",L19,IF(IPG!$E$16="Vrije tijd",M19,IF(IPG!$E$16="Serie",N19,IF(IPG!$E$16="Human interest",O19,S19))))))))))))</f>
        <v>eerst hoofdgenre</v>
      </c>
      <c r="D19" t="s">
        <v>183</v>
      </c>
      <c r="E19" t="s">
        <v>184</v>
      </c>
      <c r="F19" t="s">
        <v>185</v>
      </c>
      <c r="G19" t="s">
        <v>186</v>
      </c>
      <c r="H19" t="s">
        <v>187</v>
      </c>
      <c r="I19" t="s">
        <v>188</v>
      </c>
      <c r="J19" t="s">
        <v>189</v>
      </c>
      <c r="K19" t="s">
        <v>190</v>
      </c>
      <c r="L19" t="s">
        <v>191</v>
      </c>
      <c r="M19" t="s">
        <v>192</v>
      </c>
      <c r="N19" t="s">
        <v>183</v>
      </c>
      <c r="O19" t="s">
        <v>193</v>
      </c>
      <c r="S19" t="s">
        <v>165</v>
      </c>
    </row>
    <row r="20" spans="2:19" x14ac:dyDescent="0.3">
      <c r="B20" t="s">
        <v>156</v>
      </c>
      <c r="C20" t="str">
        <f>IF(IPG!$E$16="Film",D20,IF(IPG!$E$16="Nieuws en actua",E20,IF(IPG!$E$16="Shows en spel",F20,IF(IPG!$E$16="Sport",G20,IF(IPG!$E$16="Kinderen",H20,IF(IPG!$E$16="Muziek",I20,IF(IPG!$E$16="Kunst en cultuur",J20,IF(IPG!$E$16="Soc./politiek/econ.",K20,IF(IPG!$E$16="Educatief",L20,IF(IPG!$E$16="Vrije tijd",M20,IF(IPG!$E$16="Serie",N20,IF(IPG!$E$16="Human interest",O20,S20))))))))))))</f>
        <v>eerst hoofdgenre</v>
      </c>
      <c r="D20" t="s">
        <v>194</v>
      </c>
      <c r="E20" t="s">
        <v>195</v>
      </c>
      <c r="F20" t="s">
        <v>196</v>
      </c>
      <c r="G20" t="s">
        <v>197</v>
      </c>
      <c r="H20" t="s">
        <v>198</v>
      </c>
      <c r="I20" t="s">
        <v>199</v>
      </c>
      <c r="J20" t="s">
        <v>200</v>
      </c>
      <c r="K20" t="s">
        <v>201</v>
      </c>
      <c r="L20" t="s">
        <v>202</v>
      </c>
      <c r="M20" t="s">
        <v>203</v>
      </c>
      <c r="N20" t="s">
        <v>194</v>
      </c>
      <c r="O20" t="s">
        <v>204</v>
      </c>
      <c r="S20" t="s">
        <v>165</v>
      </c>
    </row>
    <row r="21" spans="2:19" x14ac:dyDescent="0.3">
      <c r="B21" t="s">
        <v>157</v>
      </c>
      <c r="C21" t="str">
        <f>IF(IPG!$E$16="Film",D21,IF(IPG!$E$16="Nieuws en actua",E21,IF(IPG!$E$16="Shows en spel",F21,IF(IPG!$E$16="Sport",G21,IF(IPG!$E$16="Kinderen",H21,IF(IPG!$E$16="Muziek",I21,IF(IPG!$E$16="Kunst en cultuur",J21,IF(IPG!$E$16="Soc./politiek/econ.",K21,IF(IPG!$E$16="Educatief",L21,IF(IPG!$E$16="Vrije tijd",M21,IF(IPG!$E$16="Serie",N21,IF(IPG!$E$16="Human interest",O21,S21))))))))))))</f>
        <v>eerst hoofdgenre</v>
      </c>
      <c r="D21" t="s">
        <v>205</v>
      </c>
      <c r="E21" t="s">
        <v>206</v>
      </c>
      <c r="G21" t="s">
        <v>207</v>
      </c>
      <c r="H21" t="s">
        <v>161</v>
      </c>
      <c r="I21" t="s">
        <v>208</v>
      </c>
      <c r="J21" t="s">
        <v>209</v>
      </c>
      <c r="L21" t="s">
        <v>210</v>
      </c>
      <c r="M21" t="s">
        <v>211</v>
      </c>
      <c r="N21" t="s">
        <v>205</v>
      </c>
      <c r="S21" t="s">
        <v>165</v>
      </c>
    </row>
    <row r="22" spans="2:19" x14ac:dyDescent="0.3">
      <c r="B22" t="s">
        <v>158</v>
      </c>
      <c r="C22" t="str">
        <f>IF(IPG!$E$16="Film",D22,IF(IPG!$E$16="Nieuws en actua",E22,IF(IPG!$E$16="Shows en spel",F22,IF(IPG!$E$16="Sport",G22,IF(IPG!$E$16="Kinderen",H22,IF(IPG!$E$16="Muziek",I22,IF(IPG!$E$16="Kunst en cultuur",J22,IF(IPG!$E$16="Soc./politiek/econ.",K22,IF(IPG!$E$16="Educatief",L22,IF(IPG!$E$16="Vrije tijd",M22,IF(IPG!$E$16="Serie",N22,IF(IPG!$E$16="Human interest",O22,S22))))))))))))</f>
        <v>eerst hoofdgenre</v>
      </c>
      <c r="D22" t="s">
        <v>212</v>
      </c>
      <c r="G22" t="s">
        <v>213</v>
      </c>
      <c r="H22" t="s">
        <v>214</v>
      </c>
      <c r="I22" t="s">
        <v>215</v>
      </c>
      <c r="J22" t="s">
        <v>216</v>
      </c>
      <c r="L22" t="s">
        <v>217</v>
      </c>
      <c r="M22" t="s">
        <v>218</v>
      </c>
      <c r="N22" t="s">
        <v>219</v>
      </c>
      <c r="S22" t="s">
        <v>165</v>
      </c>
    </row>
    <row r="23" spans="2:19" x14ac:dyDescent="0.3">
      <c r="B23" t="s">
        <v>159</v>
      </c>
      <c r="C23" t="str">
        <f>IF(IPG!$E$16="Film",D23,IF(IPG!$E$16="Nieuws en actua",E23,IF(IPG!$E$16="Shows en spel",F23,IF(IPG!$E$16="Sport",G23,IF(IPG!$E$16="Kinderen",H23,IF(IPG!$E$16="Muziek",I23,IF(IPG!$E$16="Kunst en cultuur",J23,IF(IPG!$E$16="Soc./politiek/econ.",K23,IF(IPG!$E$16="Educatief",L23,IF(IPG!$E$16="Vrije tijd",M23,IF(IPG!$E$16="Serie",N23,IF(IPG!$E$16="Human interest",O23,S23))))))))))))</f>
        <v>eerst hoofdgenre</v>
      </c>
      <c r="D23" t="s">
        <v>220</v>
      </c>
      <c r="G23" t="s">
        <v>221</v>
      </c>
      <c r="H23" t="s">
        <v>222</v>
      </c>
      <c r="I23" t="s">
        <v>223</v>
      </c>
      <c r="J23" t="s">
        <v>224</v>
      </c>
      <c r="L23" t="s">
        <v>225</v>
      </c>
      <c r="M23" t="s">
        <v>226</v>
      </c>
      <c r="N23" t="s">
        <v>220</v>
      </c>
      <c r="S23" t="s">
        <v>165</v>
      </c>
    </row>
    <row r="24" spans="2:19" x14ac:dyDescent="0.3">
      <c r="B24" t="s">
        <v>160</v>
      </c>
      <c r="C24" t="str">
        <f>IF(IPG!$E$16="Film",D24,IF(IPG!$E$16="Nieuws en actua",E24,IF(IPG!$E$16="Shows en spel",F24,IF(IPG!$E$16="Sport",G24,IF(IPG!$E$16="Kinderen",H24,IF(IPG!$E$16="Muziek",I24,IF(IPG!$E$16="Kunst en cultuur",J24,IF(IPG!$E$16="Soc./politiek/econ.",K24,IF(IPG!$E$16="Educatief",L24,IF(IPG!$E$16="Vrije tijd",M24,IF(IPG!$E$16="Serie",N24,IF(IPG!$E$16="Human interest",O24,S24))))))))))))</f>
        <v>eerst hoofdgenre</v>
      </c>
      <c r="D24" t="s">
        <v>227</v>
      </c>
      <c r="G24" t="s">
        <v>228</v>
      </c>
      <c r="J24" t="s">
        <v>229</v>
      </c>
      <c r="L24" t="s">
        <v>230</v>
      </c>
      <c r="M24" t="s">
        <v>231</v>
      </c>
      <c r="N24" t="s">
        <v>232</v>
      </c>
      <c r="S24" t="s">
        <v>165</v>
      </c>
    </row>
    <row r="25" spans="2:19" x14ac:dyDescent="0.3">
      <c r="B25" t="s">
        <v>161</v>
      </c>
      <c r="C25" t="str">
        <f>IF(IPG!$E$16="Film",D25,IF(IPG!$E$16="Nieuws en actua",E25,IF(IPG!$E$16="Shows en spel",F25,IF(IPG!$E$16="Sport",G25,IF(IPG!$E$16="Kinderen",H25,IF(IPG!$E$16="Muziek",I25,IF(IPG!$E$16="Kunst en cultuur",J25,IF(IPG!$E$16="Soc./politiek/econ.",K25,IF(IPG!$E$16="Educatief",L25,IF(IPG!$E$16="Vrije tijd",M25,IF(IPG!$E$16="Serie",N25,IF(IPG!$E$16="Human interest",O25,S25))))))))))))</f>
        <v>eerst hoofdgenre</v>
      </c>
      <c r="D25" t="s">
        <v>233</v>
      </c>
      <c r="G25" t="s">
        <v>234</v>
      </c>
      <c r="J25" t="s">
        <v>235</v>
      </c>
      <c r="L25" t="s">
        <v>236</v>
      </c>
      <c r="M25" t="s">
        <v>237</v>
      </c>
      <c r="S25" t="s">
        <v>165</v>
      </c>
    </row>
    <row r="26" spans="2:19" x14ac:dyDescent="0.3">
      <c r="B26" t="s">
        <v>162</v>
      </c>
      <c r="C26" t="str">
        <f>IF(IPG!$E$16="Film",D26,IF(IPG!$E$16="Nieuws en actua",E26,IF(IPG!$E$16="Shows en spel",F26,IF(IPG!$E$16="Sport",G26,IF(IPG!$E$16="Kinderen",H26,IF(IPG!$E$16="Muziek",I26,IF(IPG!$E$16="Kunst en cultuur",J26,IF(IPG!$E$16="Soc./politiek/econ.",K26,IF(IPG!$E$16="Educatief",L26,IF(IPG!$E$16="Vrije tijd",M26,IF(IPG!$E$16="Serie",N26,IF(IPG!$E$16="Human interest",O26,S26))))))))))))</f>
        <v>eerst hoofdgenre</v>
      </c>
      <c r="D26" t="s">
        <v>195</v>
      </c>
      <c r="G26" t="s">
        <v>238</v>
      </c>
      <c r="J26" t="s">
        <v>239</v>
      </c>
      <c r="S26" t="s">
        <v>165</v>
      </c>
    </row>
    <row r="27" spans="2:19" x14ac:dyDescent="0.3">
      <c r="B27" t="s">
        <v>163</v>
      </c>
      <c r="C27" t="str">
        <f>IF(IPG!$E$16="Film",D27,IF(IPG!$E$16="Nieuws en actua",E27,IF(IPG!$E$16="Shows en spel",F27,IF(IPG!$E$16="Sport",G27,IF(IPG!$E$16="Kinderen",H27,IF(IPG!$E$16="Muziek",I27,IF(IPG!$E$16="Kunst en cultuur",J27,IF(IPG!$E$16="Soc./politiek/econ.",K27,IF(IPG!$E$16="Educatief",L27,IF(IPG!$E$16="Vrije tijd",M27,IF(IPG!$E$16="Serie",N27,IF(IPG!$E$16="Human interest",O27,S27))))))))))))</f>
        <v>eerst hoofdgenre</v>
      </c>
      <c r="D27" t="s">
        <v>232</v>
      </c>
      <c r="G27" t="s">
        <v>240</v>
      </c>
      <c r="J27" t="s">
        <v>241</v>
      </c>
      <c r="S27" t="s">
        <v>165</v>
      </c>
    </row>
    <row r="28" spans="2:19" x14ac:dyDescent="0.3">
      <c r="B28" t="s">
        <v>164</v>
      </c>
      <c r="C28" t="str">
        <f>IF(IPG!$E$16="Film",D28,IF(IPG!$E$16="Nieuws en actua",E28,IF(IPG!$E$16="Shows en spel",F28,IF(IPG!$E$16="Sport",G28,IF(IPG!$E$16="Kinderen",H28,IF(IPG!$E$16="Muziek",I28,IF(IPG!$E$16="Kunst en cultuur",J28,IF(IPG!$E$16="Soc./politiek/econ.",K28,IF(IPG!$E$16="Educatief",L28,IF(IPG!$E$16="Vrije tijd",M28,IF(IPG!$E$16="Serie",N28,IF(IPG!$E$16="Human interest",O28,S28))))))))))))</f>
        <v>eerst hoofdgenre</v>
      </c>
      <c r="D28" t="s">
        <v>157</v>
      </c>
      <c r="G28" t="s">
        <v>242</v>
      </c>
      <c r="J28" t="s">
        <v>243</v>
      </c>
      <c r="S28" t="s">
        <v>165</v>
      </c>
    </row>
    <row r="29" spans="2:19" x14ac:dyDescent="0.3">
      <c r="C29" t="str">
        <f>IF(IPG!$E$16="Film",D29,IF(IPG!$E$16="Nieuws en actua",E29,IF(IPG!$E$16="Shows en spel",F29,IF(IPG!$E$16="Sport",G29,IF(IPG!$E$16="Kinderen",H29,IF(IPG!$E$16="Muziek",I29,IF(IPG!$E$16="Kunst en cultuur",J29,IF(IPG!$E$16="Soc./politiek/econ.",K29,IF(IPG!$E$16="Educatief",L29,IF(IPG!$E$16="Vrije tijd",M29,IF(IPG!$E$16="Serie",N29,IF(IPG!$E$16="Human interest",O29,S29))))))))))))</f>
        <v>eerst hoofdgenre</v>
      </c>
      <c r="D29" s="62"/>
      <c r="G29" t="s">
        <v>244</v>
      </c>
      <c r="S29" t="s">
        <v>165</v>
      </c>
    </row>
    <row r="30" spans="2:19" x14ac:dyDescent="0.3">
      <c r="C30" t="str">
        <f>IF(IPG!$E$16="Film",D30,IF(IPG!$E$16="Nieuws en actua",E30,IF(IPG!$E$16="Shows en spel",F30,IF(IPG!$E$16="Sport",G30,IF(IPG!$E$16="Kinderen",H30,IF(IPG!$E$16="Muziek",I30,IF(IPG!$E$16="Kunst en cultuur",J30,IF(IPG!$E$16="Soc./politiek/econ.",K30,IF(IPG!$E$16="Educatief",L30,IF(IPG!$E$16="Vrije tijd",M30,IF(IPG!$E$16="Serie",N30,IF(IPG!$E$16="Human interest",O30,S30))))))))))))</f>
        <v>eerst hoofdgenre</v>
      </c>
      <c r="D30" s="62"/>
      <c r="S30" t="s">
        <v>165</v>
      </c>
    </row>
    <row r="31" spans="2:19" x14ac:dyDescent="0.3">
      <c r="C31" t="str">
        <f>IF(IPG!$E$16="Film",D31,IF(IPG!$E$16="Nieuws en actua",E31,IF(IPG!$E$16="Shows en spel",F31,IF(IPG!$E$16="Sport",G31,IF(IPG!$E$16="Kinderen",H31,IF(IPG!$E$16="Muziek",I31,IF(IPG!$E$16="Kunst en cultuur",J31,IF(IPG!$E$16="Soc./politiek/econ.",K31,IF(IPG!$E$16="Educatief",L31,IF(IPG!$E$16="Vrije tijd",M31,IF(IPG!$E$16="Serie",N31,IF(IPG!$E$16="Human interest",O31,S31))))))))))))</f>
        <v>eerst hoofdgenre</v>
      </c>
      <c r="D31" s="62"/>
      <c r="S31" t="s">
        <v>165</v>
      </c>
    </row>
    <row r="32" spans="2:19" x14ac:dyDescent="0.3">
      <c r="S32" t="s">
        <v>165</v>
      </c>
    </row>
    <row r="33" spans="19:19" x14ac:dyDescent="0.3">
      <c r="S33" t="s">
        <v>165</v>
      </c>
    </row>
    <row r="34" spans="19:19" x14ac:dyDescent="0.3">
      <c r="S34" t="s">
        <v>165</v>
      </c>
    </row>
    <row r="35" spans="19:19" x14ac:dyDescent="0.3">
      <c r="S35" t="s">
        <v>165</v>
      </c>
    </row>
    <row r="36" spans="19:19" x14ac:dyDescent="0.3">
      <c r="S36" t="s">
        <v>165</v>
      </c>
    </row>
  </sheetData>
  <sheetProtection algorithmName="SHA-512" hashValue="TmLVacQvbAi9ZDwWkErBBRpHRmjaRYnhuSv36HL1qJGgI8PgzdXL2xAIvnlfdkx7kMgcO/sAMzwmLxGNWoEsew==" saltValue="Gogo3P7A9/JBZIu2G4W9f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SharedWithUsers xmlns="2a35817b-18c8-49ec-8f20-ede42c4b1c33">
      <UserInfo>
        <DisplayName>Logistieke Cel - Leden</DisplayName>
        <AccountId>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5" ma:contentTypeDescription="Een nieuw document maken." ma:contentTypeScope="" ma:versionID="695138ed59b3c070d052bf7350cc3b9b">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402589d1abdae12cca479a433c295b55"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088867-891A-40B5-B210-AB63DBEE0559}">
  <ds:schemaRefs>
    <ds:schemaRef ds:uri="http://schemas.microsoft.com/sharepoint/v3/contenttype/forms"/>
  </ds:schemaRefs>
</ds:datastoreItem>
</file>

<file path=customXml/itemProps2.xml><?xml version="1.0" encoding="utf-8"?>
<ds:datastoreItem xmlns:ds="http://schemas.openxmlformats.org/officeDocument/2006/customXml" ds:itemID="{62607505-34CC-4A35-ACCD-6CD6841D4901}">
  <ds:schemaRefs>
    <ds:schemaRef ds:uri="http://schemas.microsoft.com/office/2006/metadata/properties"/>
    <ds:schemaRef ds:uri="http://schemas.microsoft.com/office/infopath/2007/PartnerControls"/>
    <ds:schemaRef ds:uri="136d7e73-0005-4a9b-8fee-66d236f4d93f"/>
    <ds:schemaRef ds:uri="9b865452-304a-4ad6-8a4a-fe93701ad1e4"/>
    <ds:schemaRef ds:uri="2a35817b-18c8-49ec-8f20-ede42c4b1c33"/>
  </ds:schemaRefs>
</ds:datastoreItem>
</file>

<file path=customXml/itemProps3.xml><?xml version="1.0" encoding="utf-8"?>
<ds:datastoreItem xmlns:ds="http://schemas.openxmlformats.org/officeDocument/2006/customXml" ds:itemID="{AEB3D2C3-2FD5-4326-A15F-D66842C92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d7e73-0005-4a9b-8fee-66d236f4d93f"/>
    <ds:schemaRef ds:uri="9b865452-304a-4ad6-8a4a-fe93701ad1e4"/>
    <ds:schemaRef ds:uri="2a35817b-18c8-49ec-8f20-ede42c4b1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INFO IPG</vt:lpstr>
      <vt:lpstr>IPG</vt:lpstr>
      <vt:lpstr>invulvelden</vt:lpstr>
      <vt:lpstr>'INFO IPG'!Afdrukbereik</vt:lpstr>
    </vt:vector>
  </TitlesOfParts>
  <Manager/>
  <Company>VRT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 PEETERS</dc:creator>
  <cp:keywords/>
  <dc:description/>
  <cp:lastModifiedBy>Daisy Hofmans</cp:lastModifiedBy>
  <cp:revision/>
  <cp:lastPrinted>2024-07-09T09:02:10Z</cp:lastPrinted>
  <dcterms:created xsi:type="dcterms:W3CDTF">2013-07-05T13:42:04Z</dcterms:created>
  <dcterms:modified xsi:type="dcterms:W3CDTF">2025-04-08T12:52:56Z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