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autoCompressPictures="0"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46" documentId="8_{B89AE1A3-5B6A-4EA2-AD4F-3D5104024843}" xr6:coauthVersionLast="47" xr6:coauthVersionMax="47" xr10:uidLastSave="{84A58B81-BA03-4789-9669-E4E57D2E6B62}"/>
  <workbookProtection workbookAlgorithmName="SHA-512" workbookHashValue="vafHQA7N376Esih7WaDqba4dH4UfERr+Pdcmw7AinaywwwwV0y4cJL5v4R0bd0FRMjyB59PlhWz0Z6oDi/UvkQ==" workbookSaltValue="2JGRkGV5btS7nurO2khoMA==" workbookSpinCount="100000" lockStructure="1"/>
  <bookViews>
    <workbookView xWindow="22932" yWindow="-108" windowWidth="30936" windowHeight="16776" xr2:uid="{00000000-000D-0000-FFFF-FFFF00000000}"/>
  </bookViews>
  <sheets>
    <sheet name="IPO" sheetId="4" r:id="rId1"/>
    <sheet name="IPO info" sheetId="11" r:id="rId2"/>
    <sheet name="INFO IPG" sheetId="10" state="hidden" r:id="rId3"/>
    <sheet name="invulvelden" sheetId="9" state="hidden" r:id="rId4"/>
  </sheets>
  <definedNames>
    <definedName name="_xlnm.Print_Area" localSheetId="2">'INFO IPG'!$A$1:$C$58</definedName>
    <definedName name="_xlnm.Print_Area" localSheetId="0">IPO!$A$1:$I$66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4" i="4" l="1"/>
  <c r="K40" i="4"/>
  <c r="K46" i="4"/>
  <c r="D66" i="4" l="1"/>
  <c r="H19" i="4"/>
  <c r="F19" i="4"/>
  <c r="E19" i="4"/>
  <c r="D19" i="4"/>
  <c r="C19" i="4"/>
  <c r="F20" i="4" l="1"/>
  <c r="E63" i="4"/>
  <c r="E65" i="4"/>
  <c r="C26" i="4"/>
  <c r="C9" i="4"/>
  <c r="G12" i="4"/>
  <c r="E12" i="4"/>
  <c r="C18" i="9"/>
  <c r="C19" i="9"/>
  <c r="C20" i="9"/>
  <c r="C21" i="9"/>
  <c r="C22" i="9"/>
  <c r="C23" i="9"/>
  <c r="C24" i="9"/>
  <c r="C25" i="9"/>
  <c r="C26" i="9"/>
  <c r="C27" i="9"/>
  <c r="C28" i="9"/>
  <c r="C29" i="9"/>
  <c r="C30" i="9"/>
  <c r="C31" i="9"/>
  <c r="C17" i="9"/>
  <c r="F13" i="4"/>
  <c r="H14" i="4"/>
  <c r="F15" i="4" s="1"/>
  <c r="B25" i="4"/>
  <c r="E24" i="4"/>
  <c r="E25" i="4"/>
  <c r="H15" i="4"/>
  <c r="K4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s>
  <commentList>
    <comment ref="B38"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8" authorId="0" shapeId="0" xr:uid="{00000000-0006-0000-0000-000002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40" authorId="0" shapeId="0" xr:uid="{665A7091-C23F-4EBE-9036-136F2365D9EA}">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40" authorId="0" shapeId="0" xr:uid="{4102A25A-76F7-4BE1-A7A2-2D0DDD72ADF6}">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B42" authorId="0" shapeId="0" xr:uid="{00000000-0006-0000-0000-000003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42" authorId="0" shapeId="0" xr:uid="{00000000-0006-0000-0000-000004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B44" authorId="0" shapeId="0" xr:uid="{D5E9440D-ADED-4332-AF46-14F7536E9E96}">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44" authorId="0" shapeId="0" xr:uid="{7436A3AF-23B7-46A9-B472-B63CA1888004}">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B46" authorId="0" shapeId="0" xr:uid="{00000000-0006-0000-0000-000005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46" authorId="0" shapeId="0" xr:uid="{00000000-0006-0000-0000-000006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59" authorId="0" shapeId="0" xr:uid="{00000000-0006-0000-0000-00000700000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<sst xmlns="http://schemas.openxmlformats.org/spreadsheetml/2006/main" count="446" uniqueCount="305">
  <si>
    <t>Programma:</t>
  </si>
  <si>
    <t>Net:</t>
  </si>
  <si>
    <t>Ketnet</t>
  </si>
  <si>
    <t>Ja/Nee</t>
  </si>
  <si>
    <t>Videoformaat</t>
  </si>
  <si>
    <t>Geluid</t>
  </si>
  <si>
    <t>Beeldverhouding</t>
  </si>
  <si>
    <t>Stereo</t>
  </si>
  <si>
    <t>Mono</t>
  </si>
  <si>
    <t>Surround</t>
  </si>
  <si>
    <t>D10  4.2.2</t>
  </si>
  <si>
    <t>DV_25  4.2.0</t>
  </si>
  <si>
    <t>HD 1080i</t>
  </si>
  <si>
    <t>SD  16/9</t>
  </si>
  <si>
    <t>SD  4/3</t>
  </si>
  <si>
    <t>HD  16/9</t>
  </si>
  <si>
    <t>Productiehuis</t>
  </si>
  <si>
    <t>Intern</t>
  </si>
  <si>
    <t>Extern</t>
  </si>
  <si>
    <t>Productieorder-nr:</t>
  </si>
  <si>
    <t>Productiehuis:</t>
  </si>
  <si>
    <t>Producer:</t>
  </si>
  <si>
    <t>Regisseur:</t>
  </si>
  <si>
    <t>Opgemaakt door:</t>
  </si>
  <si>
    <t>VERANTWOORDELIJKEN</t>
  </si>
  <si>
    <t xml:space="preserve">Uitzendtitel: </t>
  </si>
  <si>
    <t>Mailinglist</t>
  </si>
  <si>
    <t xml:space="preserve">Datum opmaak: </t>
  </si>
  <si>
    <t>Kiezen aub</t>
  </si>
  <si>
    <t>Afl.niveau</t>
  </si>
  <si>
    <t>Filebased</t>
  </si>
  <si>
    <t>Aanl. Vorm</t>
  </si>
  <si>
    <t>VIDEO ON DEMAND (VOD) Rechten te clearen voor:</t>
  </si>
  <si>
    <t xml:space="preserve">Formulier is op: </t>
  </si>
  <si>
    <t>voor intern gebruik
en archivering</t>
  </si>
  <si>
    <t>Digi beta</t>
  </si>
  <si>
    <t>Harde schijf</t>
  </si>
  <si>
    <t>Assistent:</t>
  </si>
  <si>
    <t>Hdcam</t>
  </si>
  <si>
    <t>DVCproHD</t>
  </si>
  <si>
    <t>beeldverh</t>
  </si>
  <si>
    <t>16/9</t>
  </si>
  <si>
    <t>4/3</t>
  </si>
  <si>
    <t>Ja</t>
  </si>
  <si>
    <t>Nee</t>
  </si>
  <si>
    <t>Seks</t>
  </si>
  <si>
    <t>Geweld</t>
  </si>
  <si>
    <t>Angst</t>
  </si>
  <si>
    <t>Afl/Reeks</t>
  </si>
  <si>
    <t>Vertaling</t>
  </si>
  <si>
    <t>Open ondertiteling?</t>
  </si>
  <si>
    <t>gsm/tel:</t>
  </si>
  <si>
    <t>Bij gebruik van functie kopiëren / plakken : steeds eerst dubbelklikken in de cel!</t>
  </si>
  <si>
    <t xml:space="preserve">Genre:   </t>
  </si>
  <si>
    <t xml:space="preserve">Kies Hoofdgenre:  </t>
  </si>
  <si>
    <t xml:space="preserve">Kies Subgenre:  </t>
  </si>
  <si>
    <t>hoofdgenre</t>
  </si>
  <si>
    <t>subgenre</t>
  </si>
  <si>
    <t>Film</t>
  </si>
  <si>
    <t>Nieuws en actua</t>
  </si>
  <si>
    <t>Shows en spel</t>
  </si>
  <si>
    <t>Sport</t>
  </si>
  <si>
    <t>Kinderen</t>
  </si>
  <si>
    <t>Muziek</t>
  </si>
  <si>
    <t>Kunst en cultuur</t>
  </si>
  <si>
    <t>Soc./politiek/econ.</t>
  </si>
  <si>
    <t>Educatief</t>
  </si>
  <si>
    <t>Vrije tijd</t>
  </si>
  <si>
    <t>Serie</t>
  </si>
  <si>
    <t>Human interest</t>
  </si>
  <si>
    <t>Algemeen</t>
  </si>
  <si>
    <t>Actie/detect./thriller</t>
  </si>
  <si>
    <t>Avontuur/oorlog/western</t>
  </si>
  <si>
    <t>SF/fantasy/horror</t>
  </si>
  <si>
    <t>Komedie</t>
  </si>
  <si>
    <t>Familie/melodrama</t>
  </si>
  <si>
    <t>Romantiek</t>
  </si>
  <si>
    <t>Drama/tragedie</t>
  </si>
  <si>
    <t>Erotiek</t>
  </si>
  <si>
    <t>Documentaire</t>
  </si>
  <si>
    <t>Animatie</t>
  </si>
  <si>
    <t>Nieuws algemeen</t>
  </si>
  <si>
    <t>Weer</t>
  </si>
  <si>
    <t>Nieuwsmagazine</t>
  </si>
  <si>
    <t>Interview/debat</t>
  </si>
  <si>
    <t>Show algemeen</t>
  </si>
  <si>
    <t>Spel/kwis</t>
  </si>
  <si>
    <t>Variete</t>
  </si>
  <si>
    <t>Talkshow</t>
  </si>
  <si>
    <t>Sport algemeen</t>
  </si>
  <si>
    <t>Evenementen</t>
  </si>
  <si>
    <t>Sportmagazine</t>
  </si>
  <si>
    <t>Voetbal</t>
  </si>
  <si>
    <t>Tennis/squash</t>
  </si>
  <si>
    <t>Teamsporten</t>
  </si>
  <si>
    <t>Atletiek</t>
  </si>
  <si>
    <t>Motorsport</t>
  </si>
  <si>
    <t>Watersport</t>
  </si>
  <si>
    <t>Wintersport</t>
  </si>
  <si>
    <t>Paardensport</t>
  </si>
  <si>
    <t>Gevechtssport</t>
  </si>
  <si>
    <t>Wielrennen</t>
  </si>
  <si>
    <t>Alg. jeugdprog.</t>
  </si>
  <si>
    <t>Kleuter/peuter</t>
  </si>
  <si>
    <t>6-14 jaar</t>
  </si>
  <si>
    <t>10-16 jaar</t>
  </si>
  <si>
    <t>Tekenfilms</t>
  </si>
  <si>
    <t>Series</t>
  </si>
  <si>
    <t>eerst hoofdgenre</t>
  </si>
  <si>
    <t>Muziek algemeen</t>
  </si>
  <si>
    <t>Rock/pop</t>
  </si>
  <si>
    <t>Klassiek</t>
  </si>
  <si>
    <t>Folk</t>
  </si>
  <si>
    <t>Jazz</t>
  </si>
  <si>
    <t>Musical/opera</t>
  </si>
  <si>
    <t>Ballet</t>
  </si>
  <si>
    <t>Theater</t>
  </si>
  <si>
    <t>Kunst</t>
  </si>
  <si>
    <t>Religie</t>
  </si>
  <si>
    <t>Populaire cultuur</t>
  </si>
  <si>
    <t>Literatuur</t>
  </si>
  <si>
    <t>Film/cinema</t>
  </si>
  <si>
    <t>Experimentele film</t>
  </si>
  <si>
    <t>Pers/media</t>
  </si>
  <si>
    <t>Nieuwe media</t>
  </si>
  <si>
    <t>Cultuurmagazine</t>
  </si>
  <si>
    <t>Mode</t>
  </si>
  <si>
    <t>Magazine/docu</t>
  </si>
  <si>
    <t>Economie</t>
  </si>
  <si>
    <t>Portretten</t>
  </si>
  <si>
    <t>Natuur</t>
  </si>
  <si>
    <t>Wetenschap/technologie</t>
  </si>
  <si>
    <t>Medisch</t>
  </si>
  <si>
    <t>Vreemde landen</t>
  </si>
  <si>
    <t>Spiritueel</t>
  </si>
  <si>
    <t>Verder leren</t>
  </si>
  <si>
    <t>Talen</t>
  </si>
  <si>
    <t>Geschiedenis</t>
  </si>
  <si>
    <t>Toerisme</t>
  </si>
  <si>
    <t>Handwerk</t>
  </si>
  <si>
    <t>Auto/motor</t>
  </si>
  <si>
    <t>Fitness/gezondheid</t>
  </si>
  <si>
    <t>Koken</t>
  </si>
  <si>
    <t>Shopping</t>
  </si>
  <si>
    <t>Tuin</t>
  </si>
  <si>
    <t>Lifestyle</t>
  </si>
  <si>
    <t>Soap/melodrama</t>
  </si>
  <si>
    <t>Reality</t>
  </si>
  <si>
    <t>Royalty</t>
  </si>
  <si>
    <t>Docusoap</t>
  </si>
  <si>
    <t xml:space="preserve">Product Placement:   </t>
  </si>
  <si>
    <t>OPEN ONDERTITELING</t>
  </si>
  <si>
    <t>INFORMATIE VOOR CORRECT INVULLEN IPG - inhoudelijke programmagegevens -</t>
  </si>
  <si>
    <t>deadline:</t>
  </si>
  <si>
    <r>
      <t xml:space="preserve">Moet </t>
    </r>
    <r>
      <rPr>
        <b/>
        <u/>
        <sz val="11"/>
        <color theme="1"/>
        <rFont val="Calibri"/>
        <family val="2"/>
        <scheme val="minor"/>
      </rPr>
      <t>6 weken voor uitzending</t>
    </r>
    <r>
      <rPr>
        <sz val="11"/>
        <color theme="1"/>
        <rFont val="Calibri"/>
        <family val="2"/>
        <scheme val="minor"/>
      </rPr>
      <t xml:space="preserve"> opgemaakt en rondgestuurd worden. Deze gegevens dienen vooral voor de persdienst en andere informatieve kanalen. Het is in ieders belang dat de pers goed op tijd de juiste informatie krijgt. </t>
    </r>
    <r>
      <rPr>
        <u/>
        <sz val="11"/>
        <color theme="1"/>
        <rFont val="Calibri"/>
        <family val="2"/>
        <scheme val="minor"/>
      </rPr>
      <t>Vul daarom de ‘korte inhoud’ zo gedetailleerd mogelijk in!</t>
    </r>
    <r>
      <rPr>
        <sz val="11"/>
        <color theme="1"/>
        <rFont val="Calibri"/>
        <family val="2"/>
        <scheme val="minor"/>
      </rPr>
      <t xml:space="preserve"> (indien details nog niet mogelijk zijn, toch de IPG’s doorsturen! Later kan nog steeds een update rondgemaild worden)</t>
    </r>
  </si>
  <si>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</si>
  <si>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</si>
  <si>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</si>
  <si>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</si>
  <si>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</si>
  <si>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</si>
  <si>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</si>
  <si>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</si>
  <si>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</si>
  <si>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</si>
  <si>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</si>
  <si>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</si>
  <si>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</si>
  <si>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</si>
  <si>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</si>
  <si>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</si>
  <si>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</si>
  <si>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</si>
  <si>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</si>
  <si>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</si>
  <si>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Reeksnr.:</t>
  </si>
  <si>
    <t>bv 5</t>
  </si>
  <si>
    <t>Afleveringnr.:</t>
  </si>
  <si>
    <t>bv 35</t>
  </si>
  <si>
    <t>Kijkadvies:</t>
  </si>
  <si>
    <t xml:space="preserve">12+ of 16+ aanklikken (bij programma’s niet geschikt voor jonge kijkers, ook de bijkomende informatie aangeven rond categorieën!) </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</si>
  <si>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</si>
  <si>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</si>
  <si>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</si>
  <si>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</si>
  <si>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</si>
  <si>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</si>
  <si>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Steeds ook persoonlijk contact opnemen met vertaling@vrt.be voor de nodige afspraken.</t>
  </si>
  <si>
    <t>VOD rechten informatie</t>
  </si>
  <si>
    <t xml:space="preserve">alle programma's dienen in principe beschikbaar zijn voor VOD </t>
  </si>
  <si>
    <t>reden:</t>
  </si>
  <si>
    <t>beperkingen vermelden indien rechten beperking</t>
  </si>
  <si>
    <t>Herhaling of hermontage</t>
  </si>
  <si>
    <t>originele titel:</t>
  </si>
  <si>
    <t>vermeld hier de oorspronkele reeks- en afleveringstitel (bv: Dagelijkse kost/Soep van venkel)</t>
  </si>
  <si>
    <t>eerste uitzenddatum:</t>
  </si>
  <si>
    <t>"dd/mm/jjjj"</t>
  </si>
  <si>
    <t>origineel net:</t>
  </si>
  <si>
    <t>één, canvas, OP12 of ketnet (of 1 van de + netten)</t>
  </si>
  <si>
    <t>Korte inhoud:</t>
  </si>
  <si>
    <t>Vb van korte inhoud:Jeroen Meeus maakt voor ons vandaag een lekker soepje van venkel</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</si>
  <si>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</si>
  <si>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</si>
  <si>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</si>
  <si>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</si>
  <si>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</si>
  <si>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rPr>
        <b/>
        <sz val="11"/>
        <color theme="1"/>
        <rFont val="Calibri"/>
        <family val="2"/>
        <scheme val="minor"/>
      </rPr>
      <t>Productiehuis – producer – regisseur – assistent</t>
    </r>
    <r>
      <rPr>
        <sz val="11"/>
        <color theme="1"/>
        <rFont val="Calibri"/>
        <family val="2"/>
        <scheme val="minor"/>
      </rPr>
      <t>: Zoveel mogelijk info (= namen, adres productiehuis en gsm- of telefoonnummers) opgeven!</t>
    </r>
  </si>
  <si>
    <t>Vrt verantwoordelijke:</t>
  </si>
  <si>
    <t>is TOT verantwoordelijke VRT bij externe producties</t>
  </si>
  <si>
    <r>
      <t>Productieordern</t>
    </r>
    <r>
      <rPr>
        <b/>
        <sz val="10"/>
        <color theme="1"/>
        <rFont val="Calibri"/>
        <family val="2"/>
        <scheme val="minor"/>
      </rPr>
      <t>r: is het programmanummer toegekend na contractopmaak (vragen bij de TOT-cel)</t>
    </r>
  </si>
  <si>
    <t>Opslaan IPG</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</si>
  <si>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</si>
  <si>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t>
    </r>
  </si>
  <si>
    <t>IPG_Premiejagers_R0001_A0026</t>
  </si>
  <si>
    <t>Verzenden naar:</t>
  </si>
  <si>
    <t>verschijnt automatisch bij keuze van het net</t>
  </si>
  <si>
    <t>voor één</t>
  </si>
  <si>
    <t>voor canvas</t>
  </si>
  <si>
    <t>voor ketnet</t>
  </si>
  <si>
    <t>Media ID:</t>
  </si>
  <si>
    <t>ter controle; de Media ID is te vinden in Whats'on, of in programmagids (of te vragen bij media, tot@een.be / tot@canvas.be / tot@ketnet.be)</t>
  </si>
  <si>
    <t>Genre:</t>
  </si>
  <si>
    <t>We willen het DVB-systeem voor genre-aanduiding gaan gebruiken, om door te geven aan de grote providers. Kies eerst een hoofdgenre, en dan een desbetreffend genre uit de voorgestelde lijst. Het is niet mogelijk om een nieuw genre mee te geven.</t>
  </si>
  <si>
    <t>Documenttitel</t>
  </si>
  <si>
    <t xml:space="preserve">één, canvas of ketnet aanklikken  </t>
  </si>
  <si>
    <t xml:space="preserve">Seizoensnr: </t>
  </si>
  <si>
    <t>Seizoensniveau</t>
  </si>
  <si>
    <t>epg@vrt.be; KT-planning@een.be; regie@een.be; epro@een.be; 888@vrt.be; planningbeeldband@vrt.be; VOD@vrt.be; vertaling@vrt.be</t>
  </si>
  <si>
    <t>epg@vrt.be; KT-planning@canvas.be; regie@canvas.be; epro@canvas.be; 888@vrt.be; planningbeeldband@vrt.be; VOD@vrt.be; vertaling@vrt.be</t>
  </si>
  <si>
    <t>epg@vrt.be; KT-planning@ketnet.be; regie@ketnet.be; epro@ketnet.be; 888@vrt.be; planningbeeldband@vrt.be; VOD@vrt.be; vertaling@vrt.be</t>
  </si>
  <si>
    <t>versie: vanaf 01/05/2016</t>
  </si>
  <si>
    <t>Geoblocking nodig?</t>
  </si>
  <si>
    <t>Info medewerkers voor intern gebruik/archief: (Panel, kandidaten, gasten,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</si>
  <si>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</si>
  <si>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</si>
  <si>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</si>
  <si>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</si>
  <si>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</si>
  <si>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</si>
  <si>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t xml:space="preserve">Duur: </t>
  </si>
  <si>
    <t xml:space="preserve">Voor net: </t>
  </si>
  <si>
    <t>Inhoudelijke Programmagegevens Online-materiaal</t>
  </si>
  <si>
    <t>epro@ketnet.be</t>
  </si>
  <si>
    <t xml:space="preserve">                                                           Volledige lineaire en niet-lineare rechten:</t>
  </si>
  <si>
    <t xml:space="preserve">            Graduele FreeVOD catch up tot 30 dagen na uitz. laatste aflevering:</t>
  </si>
  <si>
    <t xml:space="preserve">                            (indien graduele catch up niet mogelijk:) FreeVOD 7 dagen:</t>
  </si>
  <si>
    <t xml:space="preserve">                                Transactionele betalende opvragingen mogelijk (TVOD) :</t>
  </si>
  <si>
    <t xml:space="preserve">Indien het programma materiaal bevat dat hergebruik of heruitzending beperkt vanuit een ethisch (deontologisch) perspectief, gelieve dit vakje aan te vinken zodat deze restricties kunnen opgenomen worden in het VRT-archief 
</t>
  </si>
  <si>
    <t>Document opslaan onder volgende naam:</t>
  </si>
  <si>
    <t>Depotreferentie</t>
  </si>
  <si>
    <t>Afleveringstitel</t>
  </si>
  <si>
    <t xml:space="preserve">Document versturen naar: </t>
  </si>
  <si>
    <t>Gevoelige info</t>
  </si>
  <si>
    <t>Opslaan IPG en doorsturen file</t>
  </si>
  <si>
    <t>Tevens wordt ook de naam meegegeven die de file moet krijgen bij het doorsturen naar depot</t>
  </si>
  <si>
    <t>INFORMATIE VOOR CORRECT INVULLEN IPO - inhoudelijke programmagegevens -</t>
  </si>
  <si>
    <t>We gebruiken het DVB-systeem voor genre-aanduiding, om door te geven aan de grote providers. Kies eerst een hoofdgenre, en dan een desbetreffend genre uit de voorgestelde lijst. Het is niet mogelijk om een nieuw genre mee te geven.</t>
  </si>
  <si>
    <t>aanvinken wanneer het programma gevoelige info bevat dat extra aandacht vraagt bij hergebruik</t>
  </si>
  <si>
    <r>
      <t>Productieordern</t>
    </r>
    <r>
      <rPr>
        <b/>
        <sz val="10"/>
        <color theme="1"/>
        <rFont val="Calibri"/>
        <family val="2"/>
        <scheme val="minor"/>
      </rPr>
      <t>r: is het programmanummer toegekend na contractopmaak (vragen bij de EPRO-cel)</t>
    </r>
  </si>
  <si>
    <r>
      <rPr>
        <sz val="11"/>
        <color theme="1"/>
        <rFont val="Calibri"/>
        <family val="2"/>
        <scheme val="minor"/>
      </rPr>
      <t xml:space="preserve">De naam die het corresponderende videobestand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</si>
  <si>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r>
      <t xml:space="preserve">De naam die het IPO-wordbestand moet meekrijgen: </t>
    </r>
    <r>
      <rPr>
        <b/>
        <sz val="11"/>
        <color theme="1"/>
        <rFont val="Calibri"/>
        <family val="2"/>
        <scheme val="minor"/>
      </rPr>
      <t>IPO_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IPO_Eigen Kweek_S0003_A0002_Opgepakt</t>
    </r>
  </si>
  <si>
    <t>Alle andere merken</t>
  </si>
  <si>
    <r>
      <t xml:space="preserve">Algemene regel:
</t>
    </r>
    <r>
      <rPr>
        <sz val="9"/>
        <color theme="1"/>
        <rFont val="Calibri"/>
        <family val="2"/>
        <scheme val="minor"/>
      </rPr>
      <t>Programma’s zonder archief  of ander rechtengevoelig materiaal zijn in principe onbeperkt uit te zenden en te publiceren.
Rechten moeten minstens gecleared kunnen worden zodat een aangroeiende of graduele catch up van 30 dagen mogelijk is op alle platformen.</t>
    </r>
    <r>
      <rPr>
        <sz val="10"/>
        <color theme="1"/>
        <rFont val="Calibri"/>
        <family val="2"/>
        <scheme val="minor"/>
      </rPr>
      <t xml:space="preserve"> 
</t>
    </r>
    <r>
      <rPr>
        <b/>
        <sz val="10"/>
        <color theme="1"/>
        <rFont val="Calibri"/>
        <family val="2"/>
        <scheme val="minor"/>
      </rPr>
      <t>Alle vakjes blijven in dit geval aangevinkt.</t>
    </r>
  </si>
  <si>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</si>
  <si>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</si>
  <si>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DEPOT-info</t>
  </si>
  <si>
    <t>Rechtenbeperkingen</t>
  </si>
  <si>
    <t>extra info die in depot moet meegenomen worden</t>
  </si>
  <si>
    <r>
      <rPr>
        <b/>
        <sz val="11"/>
        <color theme="1"/>
        <rFont val="Calibri"/>
        <family val="2"/>
        <scheme val="minor"/>
      </rPr>
      <t>De IPO moet bij leverering</t>
    </r>
    <r>
      <rPr>
        <sz val="11"/>
        <color theme="1"/>
        <rFont val="Calibri"/>
        <family val="2"/>
        <scheme val="minor"/>
      </rPr>
      <t xml:space="preserve">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IPO’s doorsturen! Later kan nog steeds een update rondgemaild worden)</t>
    </r>
  </si>
  <si>
    <t>(=materiaal enkel in België of via EU-roaming te bekijken)</t>
  </si>
  <si>
    <t>ter controle; de Media ID is te vinden in Whats'on of in programmagids (of te vragen bij media, epro@een.be / epro@canvas.be / epro@ketnet.be)</t>
  </si>
  <si>
    <t>VRT1</t>
  </si>
  <si>
    <t>VRT CANVAS</t>
  </si>
  <si>
    <t>ondertiteling@vrt.be</t>
  </si>
  <si>
    <t>VRT MAX</t>
  </si>
  <si>
    <t>KT-planning@vrt1.be; regie@vrt1.be; epro@vrt1.be vrtmax@vrt.be</t>
  </si>
  <si>
    <t>KT-planning@vrtcanvas.be; epro@vrtcanvas.be; regie@vrtcanvas.be; vrtmax@vrt.be</t>
  </si>
  <si>
    <t>KT-planning@ketnet.be; epro@ketnet.be; regie@ketnet.be; vrtmax@vrt.be</t>
  </si>
  <si>
    <t xml:space="preserve">VRT1, VRT CANVAS, VRT MAX, ketnet of indien radiomerk "andere" aanklikken  </t>
  </si>
  <si>
    <t>voor VRT1</t>
  </si>
  <si>
    <t>KT-planning@vrt1.be; epro@vrtmax.be; vrtmax@vrt.be</t>
  </si>
  <si>
    <t>Radio1</t>
  </si>
  <si>
    <t>Radio2</t>
  </si>
  <si>
    <t>MNM</t>
  </si>
  <si>
    <t>StuBru</t>
  </si>
  <si>
    <t>Klara</t>
  </si>
  <si>
    <t>Verslavende middelen</t>
  </si>
  <si>
    <t>Grof taalgebruik</t>
  </si>
  <si>
    <t>Negatieve beeldvorming</t>
  </si>
  <si>
    <t>AL</t>
  </si>
  <si>
    <t>kies</t>
  </si>
  <si>
    <t>kijkadvies</t>
  </si>
  <si>
    <t>Verslavende midd.</t>
  </si>
  <si>
    <t>Grof Taalgebruik</t>
  </si>
  <si>
    <t>Negat. Beeldv.</t>
  </si>
  <si>
    <t xml:space="preserve">algemeen kijkadvies:   </t>
  </si>
  <si>
    <r>
      <t>Voor website:</t>
    </r>
    <r>
      <rPr>
        <b/>
        <sz val="9"/>
        <color theme="1"/>
        <rFont val="Calibri"/>
        <family val="2"/>
        <scheme val="minor"/>
      </rPr>
      <t xml:space="preserve"> </t>
    </r>
    <r>
      <rPr>
        <sz val="9"/>
        <color theme="1"/>
        <rFont val="Calibri"/>
        <family val="2"/>
        <scheme val="minor"/>
      </rPr>
      <t>www.</t>
    </r>
  </si>
  <si>
    <t xml:space="preserve">te classificeren:   </t>
  </si>
  <si>
    <t>versie: vanaf 08/04/2025</t>
  </si>
  <si>
    <r>
      <rPr>
        <b/>
        <sz val="11"/>
        <color theme="1"/>
        <rFont val="Calibri"/>
        <family val="2"/>
        <scheme val="minor"/>
      </rPr>
      <t>Productiehuis – producer – regisseur – assistent - eindredactie</t>
    </r>
    <r>
      <rPr>
        <sz val="11"/>
        <color theme="1"/>
        <rFont val="Calibri"/>
        <family val="2"/>
        <scheme val="minor"/>
      </rPr>
      <t>: Zoveel mogelijk info (= namen, adres productiehuis en gsm- of telefoonnummers) opgeven!</t>
    </r>
  </si>
  <si>
    <t>Eindredactie:</t>
  </si>
  <si>
    <r>
      <t xml:space="preserve">Generieke tekst </t>
    </r>
    <r>
      <rPr>
        <b/>
        <sz val="9"/>
        <color theme="1"/>
        <rFont val="Calibri"/>
        <family val="2"/>
        <scheme val="minor"/>
      </rPr>
      <t xml:space="preserve"> 
</t>
    </r>
    <r>
      <rPr>
        <i/>
        <sz val="9"/>
        <color theme="1"/>
        <rFont val="Calibri"/>
        <family val="2"/>
        <scheme val="minor"/>
      </rPr>
      <t>(max 150 karakters)</t>
    </r>
  </si>
  <si>
    <r>
      <t xml:space="preserve">Korte Inhoud 
</t>
    </r>
    <r>
      <rPr>
        <i/>
        <sz val="9"/>
        <color theme="1"/>
        <rFont val="Calibri"/>
        <family val="2"/>
        <scheme val="minor"/>
      </rPr>
      <t>(max 500 karakters)</t>
    </r>
  </si>
  <si>
    <r>
      <t xml:space="preserve">Wervende tekst 
</t>
    </r>
    <r>
      <rPr>
        <i/>
        <sz val="9"/>
        <color theme="1"/>
        <rFont val="Calibri"/>
        <family val="2"/>
        <scheme val="minor"/>
      </rPr>
      <t>(max 55 karakters)</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</si>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</sst>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6"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b/>
      <sz val="9"/>
      <color theme="1"/>
      <name val="Calibri"/>
      <family val="2"/>
      <scheme val="minor"/>
    </font>
    <font>
      <u/>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top style="thin">
        <color theme="0"/>
      </top>
      <bottom style="thin">
        <color theme="0"/>
      </bottom>
      <diagonal/>
    </border>
    <border>
      <left/>
      <right/>
      <top/>
      <bottom style="thin">
        <color auto="1"/>
      </bottom>
      <diagonal/>
    </border>
    <border>
      <left/>
      <right/>
      <top style="thin">
        <color indexed="64"/>
      </top>
      <bottom style="thin">
        <color auto="1"/>
      </bottom>
      <diagonal/>
    </border>
  </borders>
  <cellStyleXfs count="2">
    <xf numFmtId="0" fontId="0" fillId="0" borderId="0"/>
    <xf numFmtId="0" fontId="20" fillId="0" borderId="0" applyNumberFormat="0" applyFill="0" applyBorder="0" applyAlignment="0" applyProtection="0"/>
  </cellStyleXfs>
  <cellXfs count="98">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2"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3" fillId="0" borderId="4" xfId="0" applyFont="1" applyBorder="1"/>
    <xf numFmtId="0" fontId="0" fillId="0" borderId="9" xfId="0" applyBorder="1"/>
    <xf numFmtId="0" fontId="3" fillId="0" borderId="9" xfId="0" applyFont="1" applyBorder="1"/>
    <xf numFmtId="0" fontId="0" fillId="0" borderId="0" xfId="0" quotePrefix="1" applyAlignment="1">
      <alignment horizontal="right"/>
    </xf>
    <xf numFmtId="0" fontId="0" fillId="2" borderId="0" xfId="0" applyFill="1" applyProtection="1">
      <protection locked="0"/>
    </xf>
    <xf numFmtId="0" fontId="0" fillId="0" borderId="9" xfId="0" applyBorder="1" applyAlignment="1">
      <alignment horizontal="right"/>
    </xf>
    <xf numFmtId="0" fontId="3" fillId="2" borderId="0" xfId="0" applyFont="1" applyFill="1" applyProtection="1">
      <protection locked="0"/>
    </xf>
    <xf numFmtId="0" fontId="0" fillId="0" borderId="0" xfId="0" applyAlignment="1">
      <alignment wrapText="1"/>
    </xf>
    <xf numFmtId="0" fontId="0" fillId="0" borderId="4" xfId="0" applyBorder="1" applyAlignment="1">
      <alignment horizontal="right"/>
    </xf>
    <xf numFmtId="0" fontId="4" fillId="0" borderId="0" xfId="0" applyFont="1" applyProtection="1">
      <protection locked="0"/>
    </xf>
    <xf numFmtId="0" fontId="5" fillId="0" borderId="9" xfId="0" applyFont="1" applyBorder="1"/>
    <xf numFmtId="0" fontId="7" fillId="0" borderId="0" xfId="0" applyFont="1" applyAlignment="1">
      <alignment vertical="top" wrapText="1"/>
    </xf>
    <xf numFmtId="0" fontId="6" fillId="0" borderId="9" xfId="0" applyFont="1" applyBorder="1"/>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0" fontId="7" fillId="0" borderId="9" xfId="0" applyFont="1" applyBorder="1" applyAlignment="1">
      <alignment vertical="top"/>
    </xf>
    <xf numFmtId="0" fontId="10" fillId="0" borderId="0" xfId="0" applyFont="1"/>
    <xf numFmtId="0" fontId="0" fillId="0" borderId="0" xfId="0" applyProtection="1">
      <protection locked="0"/>
    </xf>
    <xf numFmtId="1" fontId="0" fillId="2" borderId="0" xfId="0" applyNumberFormat="1" applyFill="1" applyAlignment="1" applyProtection="1">
      <alignment horizontal="right"/>
      <protection locked="0"/>
    </xf>
    <xf numFmtId="0" fontId="15" fillId="0" borderId="0" xfId="0" applyFont="1"/>
    <xf numFmtId="0" fontId="0" fillId="4" borderId="14" xfId="0" applyFill="1" applyBorder="1"/>
    <xf numFmtId="0" fontId="0" fillId="4" borderId="14" xfId="0" applyFill="1" applyBorder="1" applyAlignment="1">
      <alignment vertical="center"/>
    </xf>
    <xf numFmtId="0" fontId="3" fillId="4" borderId="14" xfId="0" applyFont="1" applyFill="1" applyBorder="1"/>
    <xf numFmtId="0" fontId="0" fillId="3" borderId="0" xfId="0" applyFill="1"/>
    <xf numFmtId="0" fontId="3" fillId="3" borderId="0" xfId="0" applyFont="1" applyFill="1" applyAlignment="1">
      <alignment vertical="center"/>
    </xf>
    <xf numFmtId="0" fontId="16" fillId="3"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vertical="center"/>
    </xf>
    <xf numFmtId="0" fontId="16" fillId="5" borderId="0" xfId="0" applyFont="1" applyFill="1"/>
    <xf numFmtId="0" fontId="0" fillId="5" borderId="0" xfId="0" applyFill="1" applyAlignment="1">
      <alignment vertical="center"/>
    </xf>
    <xf numFmtId="0" fontId="0" fillId="5" borderId="0" xfId="0" applyFill="1"/>
    <xf numFmtId="0" fontId="16" fillId="3" borderId="0" xfId="0" applyFont="1" applyFill="1" applyAlignment="1">
      <alignment vertical="center"/>
    </xf>
    <xf numFmtId="0" fontId="12" fillId="3" borderId="0" xfId="0" applyFont="1" applyFill="1" applyAlignment="1">
      <alignment wrapText="1"/>
    </xf>
    <xf numFmtId="0" fontId="0" fillId="3" borderId="0" xfId="0" applyFill="1" applyAlignment="1">
      <alignment wrapText="1"/>
    </xf>
    <xf numFmtId="0" fontId="0" fillId="5" borderId="0" xfId="0" applyFill="1" applyAlignment="1">
      <alignment wrapText="1"/>
    </xf>
    <xf numFmtId="0" fontId="16" fillId="3" borderId="0" xfId="0" applyFont="1" applyFill="1" applyAlignment="1">
      <alignment horizontal="right" vertical="center"/>
    </xf>
    <xf numFmtId="0" fontId="12" fillId="3" borderId="0" xfId="0" applyFont="1" applyFill="1" applyAlignment="1">
      <alignment vertical="center" wrapText="1"/>
    </xf>
    <xf numFmtId="0" fontId="20" fillId="3" borderId="0" xfId="1" applyFill="1" applyAlignment="1">
      <alignment wrapText="1"/>
    </xf>
    <xf numFmtId="0" fontId="12" fillId="5" borderId="0" xfId="0" applyFont="1" applyFill="1" applyAlignment="1">
      <alignment vertical="center" wrapText="1"/>
    </xf>
    <xf numFmtId="0" fontId="16" fillId="5" borderId="0" xfId="0" applyFont="1" applyFill="1" applyAlignment="1">
      <alignment vertical="center"/>
    </xf>
    <xf numFmtId="0" fontId="12" fillId="0" borderId="0" xfId="0" applyFont="1" applyAlignment="1">
      <alignment vertical="center"/>
    </xf>
    <xf numFmtId="0" fontId="16" fillId="3" borderId="0" xfId="0" applyFont="1" applyFill="1"/>
    <xf numFmtId="0" fontId="0" fillId="0" borderId="0" xfId="0" applyAlignment="1">
      <alignment vertical="center"/>
    </xf>
    <xf numFmtId="0" fontId="16" fillId="3" borderId="0" xfId="0" applyFont="1" applyFill="1" applyAlignment="1">
      <alignment vertical="top"/>
    </xf>
    <xf numFmtId="0" fontId="2" fillId="0" borderId="0" xfId="0" applyFont="1" applyAlignment="1">
      <alignment horizontal="right"/>
    </xf>
    <xf numFmtId="0" fontId="13" fillId="0" borderId="0" xfId="0" applyFont="1" applyAlignment="1">
      <alignment horizontal="left"/>
    </xf>
    <xf numFmtId="164" fontId="0" fillId="2" borderId="9" xfId="0" applyNumberFormat="1" applyFill="1" applyBorder="1" applyAlignment="1" applyProtection="1">
      <alignment horizontal="left"/>
      <protection locked="0"/>
    </xf>
    <xf numFmtId="0" fontId="3"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xf>
    <xf numFmtId="0" fontId="14" fillId="0" borderId="0" xfId="0" applyFont="1" applyAlignment="1">
      <alignment horizontal="right"/>
    </xf>
    <xf numFmtId="0" fontId="12" fillId="0" borderId="0" xfId="0" applyFont="1" applyAlignment="1">
      <alignment vertical="top"/>
    </xf>
    <xf numFmtId="0" fontId="0" fillId="0" borderId="15" xfId="0" applyBorder="1"/>
    <xf numFmtId="0" fontId="0" fillId="0" borderId="0" xfId="0" applyAlignment="1">
      <alignment vertical="top"/>
    </xf>
    <xf numFmtId="49" fontId="0" fillId="2" borderId="0" xfId="0" applyNumberFormat="1" applyFill="1" applyProtection="1">
      <protection locked="0"/>
    </xf>
    <xf numFmtId="0" fontId="16" fillId="5" borderId="0" xfId="0" applyFont="1" applyFill="1" applyAlignment="1">
      <alignment vertical="top"/>
    </xf>
    <xf numFmtId="0" fontId="16" fillId="3" borderId="0" xfId="0" applyFont="1" applyFill="1" applyAlignment="1">
      <alignment wrapText="1"/>
    </xf>
    <xf numFmtId="0" fontId="20" fillId="0" borderId="0" xfId="1"/>
    <xf numFmtId="0" fontId="0" fillId="0" borderId="0" xfId="0" applyAlignment="1">
      <alignment horizontal="center"/>
    </xf>
    <xf numFmtId="0" fontId="25" fillId="0" borderId="0" xfId="0" applyFont="1" applyAlignment="1">
      <alignment horizontal="center"/>
    </xf>
    <xf numFmtId="0" fontId="25" fillId="0" borderId="0" xfId="0" applyFont="1"/>
    <xf numFmtId="0" fontId="0" fillId="2" borderId="0" xfId="0" applyFill="1" applyAlignment="1">
      <alignment horizontal="center"/>
    </xf>
    <xf numFmtId="0" fontId="21" fillId="0" borderId="0" xfId="0" applyFont="1" applyAlignment="1">
      <alignment horizontal="left" wrapText="1"/>
    </xf>
    <xf numFmtId="0" fontId="12" fillId="0" borderId="0" xfId="0" applyFont="1" applyAlignment="1">
      <alignment horizontal="left" wrapText="1"/>
    </xf>
    <xf numFmtId="0" fontId="14" fillId="0" borderId="15" xfId="0" applyFont="1" applyBorder="1" applyAlignment="1">
      <alignment horizontal="left" vertical="top" wrapText="1"/>
    </xf>
    <xf numFmtId="0" fontId="10" fillId="0" borderId="15" xfId="0" applyFont="1" applyBorder="1" applyAlignment="1">
      <alignment horizontal="left" wrapText="1"/>
    </xf>
    <xf numFmtId="0" fontId="0" fillId="2" borderId="15" xfId="0" applyFill="1" applyBorder="1" applyProtection="1">
      <protection locked="0"/>
    </xf>
    <xf numFmtId="0" fontId="12" fillId="2" borderId="0" xfId="0" applyFont="1" applyFill="1" applyAlignment="1" applyProtection="1">
      <alignment horizontal="left"/>
      <protection locked="0"/>
    </xf>
    <xf numFmtId="0" fontId="7" fillId="0" borderId="0" xfId="0" applyFont="1" applyAlignment="1">
      <alignment horizontal="left" vertical="top" wrapText="1"/>
    </xf>
    <xf numFmtId="0" fontId="0" fillId="2" borderId="0" xfId="0" applyFill="1" applyAlignment="1" applyProtection="1">
      <alignment horizontal="left"/>
      <protection locked="0"/>
    </xf>
    <xf numFmtId="0" fontId="23" fillId="0" borderId="15" xfId="0" applyFont="1" applyBorder="1" applyAlignment="1">
      <alignment horizontal="left" vertical="top" wrapText="1"/>
    </xf>
    <xf numFmtId="0" fontId="0" fillId="2" borderId="0" xfId="0" applyFill="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0" fillId="2" borderId="0" xfId="0" applyFill="1" applyProtection="1">
      <protection locked="0"/>
    </xf>
    <xf numFmtId="0" fontId="0" fillId="0" borderId="0" xfId="0" applyProtection="1">
      <protection locked="0"/>
    </xf>
    <xf numFmtId="0" fontId="3" fillId="2" borderId="0" xfId="0" applyFont="1" applyFill="1" applyProtection="1">
      <protection locked="0"/>
    </xf>
    <xf numFmtId="49" fontId="0" fillId="0" borderId="13" xfId="0" applyNumberFormat="1" applyBorder="1" applyProtection="1">
      <protection locked="0"/>
    </xf>
    <xf numFmtId="0" fontId="0" fillId="0" borderId="13" xfId="0" applyBorder="1" applyProtection="1">
      <protection locked="0"/>
    </xf>
    <xf numFmtId="0" fontId="23" fillId="0" borderId="0" xfId="0" applyFont="1" applyBorder="1" applyAlignment="1">
      <alignment horizontal="left" vertical="top" wrapText="1"/>
    </xf>
    <xf numFmtId="0" fontId="0" fillId="0" borderId="0" xfId="0" applyBorder="1"/>
    <xf numFmtId="0" fontId="6" fillId="0" borderId="0" xfId="0" applyFont="1" applyAlignment="1">
      <alignment vertical="top" wrapText="1"/>
    </xf>
  </cellXfs>
  <cellStyles count="2">
    <cellStyle name="Hyperlink" xfId="1" builtinId="8"/>
    <cellStyle name="Standaard" xfId="0" builtinId="0"/>
  </cellStyles>
  <dxfs count="5">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411480</xdr:colOff>
          <xdr:row>38</xdr:row>
          <xdr:rowOff>68580</xdr:rowOff>
        </xdr:from>
        <xdr:to>
          <xdr:col>7</xdr:col>
          <xdr:colOff>601980</xdr:colOff>
          <xdr:row>38</xdr:row>
          <xdr:rowOff>251460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29</xdr:row>
          <xdr:rowOff>0</xdr:rowOff>
        </xdr:from>
        <xdr:to>
          <xdr:col>5</xdr:col>
          <xdr:colOff>716280</xdr:colOff>
          <xdr:row>30</xdr:row>
          <xdr:rowOff>7620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31</xdr:row>
          <xdr:rowOff>22860</xdr:rowOff>
        </xdr:from>
        <xdr:to>
          <xdr:col>7</xdr:col>
          <xdr:colOff>236220</xdr:colOff>
          <xdr:row>32</xdr:row>
          <xdr:rowOff>30480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30</xdr:row>
          <xdr:rowOff>45720</xdr:rowOff>
        </xdr:from>
        <xdr:to>
          <xdr:col>5</xdr:col>
          <xdr:colOff>716280</xdr:colOff>
          <xdr:row>32</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32</xdr:row>
          <xdr:rowOff>30480</xdr:rowOff>
        </xdr:from>
        <xdr:to>
          <xdr:col>5</xdr:col>
          <xdr:colOff>723900</xdr:colOff>
          <xdr:row>33</xdr:row>
          <xdr:rowOff>160020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34</xdr:row>
          <xdr:rowOff>22860</xdr:rowOff>
        </xdr:from>
        <xdr:to>
          <xdr:col>5</xdr:col>
          <xdr:colOff>723900</xdr:colOff>
          <xdr:row>35</xdr:row>
          <xdr:rowOff>144780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ondertiteling@vrt.be" TargetMode="External"/><Relationship Id="rId1" Type="http://schemas.openxmlformats.org/officeDocument/2006/relationships/hyperlink" Target="mailto:ondertiteling@vrt.b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73"/>
  <sheetViews>
    <sheetView showGridLines="0" tabSelected="1" zoomScale="110" zoomScaleNormal="110" workbookViewId="0">
      <selection activeCell="C46" sqref="C46:H46"/>
    </sheetView>
  </sheetViews>
  <sheetFormatPr defaultColWidth="8.6640625" defaultRowHeight="14.4" x14ac:dyDescent="0.3"/>
  <cols>
    <col min="1" max="1" width="1.33203125" customWidth="1"/>
    <col min="2" max="2" width="20.6640625" customWidth="1"/>
    <col min="3" max="3" width="12.109375" customWidth="1"/>
    <col min="4" max="4" width="7" customWidth="1"/>
    <col min="5" max="5" width="15.6640625" customWidth="1"/>
    <col min="6" max="6" width="15.44140625" customWidth="1"/>
    <col min="7" max="7" width="17.33203125" customWidth="1"/>
    <col min="8" max="8" width="13.33203125" customWidth="1"/>
    <col min="9" max="9" width="2" customWidth="1"/>
    <col min="11" max="11" width="83.6640625" hidden="1" customWidth="1"/>
  </cols>
  <sheetData>
    <row r="1" spans="2:9" ht="5.25" customHeight="1" thickBot="1" x14ac:dyDescent="0.35"/>
    <row r="2" spans="2:9" ht="24.6" x14ac:dyDescent="0.4">
      <c r="B2" s="1"/>
      <c r="C2" s="2"/>
      <c r="D2" s="2"/>
      <c r="E2" s="3" t="s">
        <v>241</v>
      </c>
      <c r="F2" s="2"/>
      <c r="G2" s="2"/>
      <c r="H2" s="2"/>
      <c r="I2" s="4"/>
    </row>
    <row r="3" spans="2:9" ht="10.5" customHeight="1" x14ac:dyDescent="0.3">
      <c r="B3" s="5"/>
      <c r="C3" s="58"/>
      <c r="E3" s="59" t="s">
        <v>52</v>
      </c>
      <c r="I3" s="7"/>
    </row>
    <row r="4" spans="2:9" ht="4.2" customHeight="1" thickBot="1" x14ac:dyDescent="0.35">
      <c r="B4" s="5"/>
      <c r="E4" s="6"/>
      <c r="I4" s="7"/>
    </row>
    <row r="5" spans="2:9" ht="4.5" customHeight="1" x14ac:dyDescent="0.3">
      <c r="B5" s="1"/>
      <c r="C5" s="2"/>
      <c r="D5" s="2"/>
      <c r="E5" s="2"/>
      <c r="F5" s="2"/>
      <c r="G5" s="2"/>
      <c r="H5" s="2"/>
      <c r="I5" s="4"/>
    </row>
    <row r="6" spans="2:9" ht="21.75" customHeight="1" x14ac:dyDescent="0.35">
      <c r="B6" s="12" t="s">
        <v>296</v>
      </c>
      <c r="C6" s="92"/>
      <c r="D6" s="91"/>
      <c r="E6" s="61" t="s">
        <v>240</v>
      </c>
      <c r="F6" s="18" t="s">
        <v>271</v>
      </c>
      <c r="I6" s="7"/>
    </row>
    <row r="7" spans="2:9" ht="4.5" customHeight="1" x14ac:dyDescent="0.35">
      <c r="B7" s="12"/>
      <c r="I7" s="7"/>
    </row>
    <row r="8" spans="2:9" ht="15" customHeight="1" x14ac:dyDescent="0.35">
      <c r="B8" s="12" t="s">
        <v>0</v>
      </c>
      <c r="C8" s="11" t="s">
        <v>25</v>
      </c>
      <c r="D8" s="90"/>
      <c r="E8" s="91"/>
      <c r="F8" s="91"/>
      <c r="G8" s="11" t="s">
        <v>225</v>
      </c>
      <c r="H8" s="32"/>
      <c r="I8" s="7"/>
    </row>
    <row r="9" spans="2:9" ht="4.5" customHeight="1" x14ac:dyDescent="0.3">
      <c r="B9" s="5"/>
      <c r="C9" s="11" t="str">
        <f t="shared" ref="C9" si="0">IF(F7="Afl.niveau","Afleveringstitel: ","")</f>
        <v/>
      </c>
      <c r="I9" s="7"/>
    </row>
    <row r="10" spans="2:9" x14ac:dyDescent="0.3">
      <c r="B10" s="5"/>
      <c r="C10" s="11" t="s">
        <v>250</v>
      </c>
      <c r="D10" s="90"/>
      <c r="E10" s="91"/>
      <c r="F10" s="91"/>
      <c r="G10" s="11" t="s">
        <v>239</v>
      </c>
      <c r="H10" s="16"/>
      <c r="I10" s="7"/>
    </row>
    <row r="11" spans="2:9" ht="4.5" customHeight="1" x14ac:dyDescent="0.35">
      <c r="B11" s="12"/>
      <c r="I11" s="7"/>
    </row>
    <row r="12" spans="2:9" ht="15.75" customHeight="1" x14ac:dyDescent="0.3">
      <c r="B12" s="20" t="s">
        <v>150</v>
      </c>
      <c r="C12" s="16" t="s">
        <v>44</v>
      </c>
      <c r="D12" s="15"/>
      <c r="E12" s="11" t="str">
        <f>IF(F6="Seizoensniveau","","Media ID: ")</f>
        <v xml:space="preserve">Media ID: </v>
      </c>
      <c r="F12" s="68"/>
      <c r="G12" s="11" t="str">
        <f>IF(F6="Seizoensniveau","Aantal Afl.:","Afl. Nummer: ")</f>
        <v xml:space="preserve">Afl. Nummer: </v>
      </c>
      <c r="H12" s="32"/>
      <c r="I12" s="7"/>
    </row>
    <row r="13" spans="2:9" ht="16.5" customHeight="1" x14ac:dyDescent="0.35">
      <c r="B13" s="12"/>
      <c r="F13" s="33" t="str">
        <f>IF(F12="","",IF(LEN(F12)&gt;10," MediaID te lang!",IF(LEN(F12)&lt;10," MediaID te kort!",IF(LEFT(F12,2)="WP","","MediaID start met WP.!"))))</f>
        <v/>
      </c>
      <c r="H13" s="25"/>
      <c r="I13" s="7"/>
    </row>
    <row r="14" spans="2:9" ht="15.75" customHeight="1" x14ac:dyDescent="0.3">
      <c r="B14" s="20" t="s">
        <v>53</v>
      </c>
      <c r="D14" s="11" t="s">
        <v>54</v>
      </c>
      <c r="E14" s="27" t="s">
        <v>58</v>
      </c>
      <c r="F14" s="11" t="s">
        <v>55</v>
      </c>
      <c r="G14" s="27" t="s">
        <v>70</v>
      </c>
      <c r="H14" s="25" t="str">
        <f>CONCATENATE("000",H8)</f>
        <v>000</v>
      </c>
      <c r="I14" s="7"/>
    </row>
    <row r="15" spans="2:9" ht="4.5" customHeight="1" x14ac:dyDescent="0.35">
      <c r="B15" s="12"/>
      <c r="F15" s="25" t="str">
        <f>CONCATENATE("000",H14)</f>
        <v>000000</v>
      </c>
      <c r="H15" s="25" t="str">
        <f>CONCATENATE("000",H12)</f>
        <v>000</v>
      </c>
      <c r="I15" s="7"/>
    </row>
    <row r="16" spans="2:9" ht="15.75" customHeight="1" x14ac:dyDescent="0.35">
      <c r="B16" s="12" t="s">
        <v>291</v>
      </c>
      <c r="C16" s="72" t="s">
        <v>46</v>
      </c>
      <c r="D16" s="72" t="s">
        <v>47</v>
      </c>
      <c r="E16" s="72" t="s">
        <v>45</v>
      </c>
      <c r="F16" s="73" t="s">
        <v>292</v>
      </c>
      <c r="G16" s="72" t="s">
        <v>293</v>
      </c>
      <c r="H16" s="74" t="s">
        <v>294</v>
      </c>
      <c r="I16" s="7"/>
    </row>
    <row r="17" spans="2:9" ht="4.5" customHeight="1" x14ac:dyDescent="0.35">
      <c r="B17" s="12"/>
      <c r="F17" s="25"/>
      <c r="H17" s="74"/>
      <c r="I17" s="7"/>
    </row>
    <row r="18" spans="2:9" ht="15.75" customHeight="1" x14ac:dyDescent="0.35">
      <c r="B18" s="12"/>
      <c r="C18" s="27" t="s">
        <v>289</v>
      </c>
      <c r="D18" s="27" t="s">
        <v>290</v>
      </c>
      <c r="E18" s="27" t="s">
        <v>290</v>
      </c>
      <c r="F18" s="27" t="s">
        <v>290</v>
      </c>
      <c r="G18" s="27" t="s">
        <v>290</v>
      </c>
      <c r="H18" s="27" t="s">
        <v>290</v>
      </c>
      <c r="I18" s="7"/>
    </row>
    <row r="19" spans="2:9" ht="4.5" customHeight="1" x14ac:dyDescent="0.35">
      <c r="B19" s="12"/>
      <c r="C19" s="25">
        <f>IF(C18="kies",0,IF(C18="AL",0,C18))</f>
        <v>0</v>
      </c>
      <c r="D19" s="25">
        <f t="shared" ref="D19:H19" si="1">IF(D18="kies",0,IF(D18="AL",0,D18))</f>
        <v>0</v>
      </c>
      <c r="E19" s="25">
        <f t="shared" si="1"/>
        <v>0</v>
      </c>
      <c r="F19" s="25">
        <f t="shared" si="1"/>
        <v>0</v>
      </c>
      <c r="G19" s="25">
        <v>0</v>
      </c>
      <c r="H19" s="25">
        <f t="shared" si="1"/>
        <v>0</v>
      </c>
      <c r="I19" s="7"/>
    </row>
    <row r="20" spans="2:9" ht="15.75" customHeight="1" x14ac:dyDescent="0.3">
      <c r="B20" s="20" t="s">
        <v>297</v>
      </c>
      <c r="C20" s="27" t="s">
        <v>43</v>
      </c>
      <c r="D20" s="25"/>
      <c r="E20" s="11" t="s">
        <v>295</v>
      </c>
      <c r="F20" s="75" t="str">
        <f>IF(C20="Ja",IF(LARGE(C19:H19,1)&lt;1,"AL",LARGE(C19:H19,1)),"NVT")</f>
        <v>AL</v>
      </c>
      <c r="G20" s="15"/>
      <c r="H20" s="15"/>
      <c r="I20" s="7"/>
    </row>
    <row r="21" spans="2:9" ht="4.5" customHeight="1" thickBot="1" x14ac:dyDescent="0.35">
      <c r="B21" s="8"/>
      <c r="C21" s="9"/>
      <c r="D21" s="9"/>
      <c r="E21" s="9"/>
      <c r="F21" s="9"/>
      <c r="G21" s="9"/>
      <c r="H21" s="9"/>
      <c r="I21" s="10"/>
    </row>
    <row r="22" spans="2:9" ht="4.2" customHeight="1" x14ac:dyDescent="0.3"/>
    <row r="23" spans="2:9" ht="18" x14ac:dyDescent="0.35">
      <c r="B23" s="14" t="s">
        <v>151</v>
      </c>
      <c r="C23" s="13"/>
      <c r="D23" s="29"/>
      <c r="E23" s="13"/>
      <c r="F23" s="13"/>
      <c r="G23" s="13"/>
      <c r="H23" s="13"/>
    </row>
    <row r="24" spans="2:9" x14ac:dyDescent="0.3">
      <c r="B24" s="28" t="s">
        <v>50</v>
      </c>
      <c r="C24" s="16" t="s">
        <v>43</v>
      </c>
      <c r="E24" s="11" t="str">
        <f>IF(C24="Ja","vanuit welke talen?","")</f>
        <v>vanuit welke talen?</v>
      </c>
      <c r="F24" s="93"/>
      <c r="G24" s="94"/>
    </row>
    <row r="25" spans="2:9" x14ac:dyDescent="0.3">
      <c r="B25" s="28" t="str">
        <f>IF(C10="Ja","Rechtstr. Ondertiteling?","")</f>
        <v/>
      </c>
      <c r="C25" s="31"/>
      <c r="E25" s="11" t="str">
        <f>IF(C24="Ja","hoeveel minuten?","")</f>
        <v>hoeveel minuten?</v>
      </c>
      <c r="F25" s="93"/>
      <c r="G25" s="94"/>
    </row>
    <row r="26" spans="2:9" x14ac:dyDescent="0.3">
      <c r="C26" s="30" t="str">
        <f>IF(C24="Ja",CONCATENATE("apart OT-bestand versturen naar:  ",VLOOKUP(F6,invulvelden!B1:O8,11,FALSE)),"")</f>
        <v xml:space="preserve">apart OT-bestand versturen naar:  </v>
      </c>
    </row>
    <row r="27" spans="2:9" ht="4.5" customHeight="1" x14ac:dyDescent="0.3"/>
    <row r="28" spans="2:9" ht="18" x14ac:dyDescent="0.35">
      <c r="B28" s="14" t="s">
        <v>32</v>
      </c>
      <c r="C28" s="13"/>
      <c r="D28" s="13"/>
      <c r="E28" s="13"/>
      <c r="F28" s="22"/>
      <c r="G28" s="22"/>
      <c r="H28" s="13"/>
    </row>
    <row r="29" spans="2:9" ht="57" customHeight="1" x14ac:dyDescent="0.3">
      <c r="B29" s="76" t="s">
        <v>262</v>
      </c>
      <c r="C29" s="76"/>
      <c r="D29" s="76"/>
      <c r="E29" s="76"/>
      <c r="F29" s="76"/>
      <c r="G29" s="76"/>
      <c r="H29" s="76"/>
    </row>
    <row r="30" spans="2:9" s="28" customFormat="1" ht="13.8" x14ac:dyDescent="0.3">
      <c r="B30" s="62" t="s">
        <v>243</v>
      </c>
    </row>
    <row r="31" spans="2:9" s="28" customFormat="1" ht="4.5" customHeight="1" x14ac:dyDescent="0.3">
      <c r="B31" s="63"/>
    </row>
    <row r="32" spans="2:9" s="28" customFormat="1" ht="13.8" x14ac:dyDescent="0.3">
      <c r="B32" s="62" t="s">
        <v>244</v>
      </c>
      <c r="G32" s="28" t="s">
        <v>231</v>
      </c>
      <c r="H32" s="64"/>
    </row>
    <row r="33" spans="1:12" s="28" customFormat="1" ht="4.5" customHeight="1" x14ac:dyDescent="0.3">
      <c r="B33" s="63"/>
    </row>
    <row r="34" spans="1:12" s="28" customFormat="1" ht="13.95" customHeight="1" x14ac:dyDescent="0.3">
      <c r="B34" s="62" t="s">
        <v>245</v>
      </c>
      <c r="F34" s="65"/>
      <c r="G34" s="82" t="s">
        <v>269</v>
      </c>
      <c r="H34" s="82"/>
      <c r="I34" s="23"/>
      <c r="J34" s="23"/>
    </row>
    <row r="35" spans="1:12" s="28" customFormat="1" ht="4.5" customHeight="1" x14ac:dyDescent="0.3">
      <c r="B35" s="63"/>
      <c r="F35" s="65"/>
      <c r="G35" s="82"/>
      <c r="H35" s="82"/>
      <c r="I35" s="23"/>
      <c r="J35" s="23"/>
    </row>
    <row r="36" spans="1:12" s="28" customFormat="1" ht="15.6" customHeight="1" x14ac:dyDescent="0.3">
      <c r="B36" s="62" t="s">
        <v>246</v>
      </c>
      <c r="F36" s="65"/>
      <c r="G36" s="82"/>
      <c r="H36" s="82"/>
      <c r="I36" s="23"/>
      <c r="J36" s="23"/>
    </row>
    <row r="37" spans="1:12" ht="47.4" customHeight="1" x14ac:dyDescent="0.3">
      <c r="B37" s="77" t="s">
        <v>263</v>
      </c>
      <c r="C37" s="77"/>
      <c r="D37" s="77"/>
      <c r="E37" s="77"/>
      <c r="F37" s="77"/>
      <c r="G37" s="77"/>
      <c r="H37" s="77"/>
      <c r="I37" s="67"/>
    </row>
    <row r="38" spans="1:12" ht="43.95" customHeight="1" x14ac:dyDescent="0.3">
      <c r="A38" s="66"/>
      <c r="B38" s="78" t="s">
        <v>264</v>
      </c>
      <c r="C38" s="79"/>
      <c r="D38" s="80"/>
      <c r="E38" s="80"/>
      <c r="F38" s="80"/>
      <c r="G38" s="80"/>
      <c r="H38" s="80"/>
      <c r="L38" s="19"/>
    </row>
    <row r="39" spans="1:12" ht="25.95" customHeight="1" x14ac:dyDescent="0.3">
      <c r="B39" s="84" t="s">
        <v>247</v>
      </c>
      <c r="C39" s="84"/>
      <c r="D39" s="84"/>
      <c r="E39" s="84"/>
      <c r="F39" s="84"/>
      <c r="G39" s="84"/>
      <c r="H39" s="66"/>
    </row>
    <row r="40" spans="1:12" ht="36" customHeight="1" x14ac:dyDescent="0.3">
      <c r="B40" s="97" t="s">
        <v>301</v>
      </c>
      <c r="C40" s="85"/>
      <c r="D40" s="86"/>
      <c r="E40" s="86"/>
      <c r="F40" s="86"/>
      <c r="G40" s="86"/>
      <c r="H40" s="86"/>
      <c r="K40" s="19">
        <f>C40</f>
        <v>0</v>
      </c>
    </row>
    <row r="41" spans="1:12" ht="3.6" customHeight="1" x14ac:dyDescent="0.3">
      <c r="B41" s="95"/>
      <c r="C41" s="95"/>
      <c r="D41" s="95"/>
      <c r="E41" s="95"/>
      <c r="F41" s="95"/>
      <c r="G41" s="95"/>
      <c r="H41" s="96"/>
    </row>
    <row r="42" spans="1:12" ht="36" customHeight="1" x14ac:dyDescent="0.3">
      <c r="B42" s="97" t="s">
        <v>302</v>
      </c>
      <c r="C42" s="85"/>
      <c r="D42" s="86"/>
      <c r="E42" s="86"/>
      <c r="F42" s="86"/>
      <c r="G42" s="86"/>
      <c r="H42" s="86"/>
      <c r="K42" s="19">
        <f>C42</f>
        <v>0</v>
      </c>
    </row>
    <row r="43" spans="1:12" ht="4.2" customHeight="1" x14ac:dyDescent="0.3">
      <c r="B43" s="95"/>
      <c r="C43" s="95"/>
      <c r="D43" s="95"/>
      <c r="E43" s="95"/>
      <c r="F43" s="95"/>
      <c r="G43" s="95"/>
      <c r="H43" s="96"/>
    </row>
    <row r="44" spans="1:12" ht="34.799999999999997" customHeight="1" x14ac:dyDescent="0.3">
      <c r="B44" s="97" t="s">
        <v>303</v>
      </c>
      <c r="C44" s="85"/>
      <c r="D44" s="86"/>
      <c r="E44" s="86"/>
      <c r="F44" s="86"/>
      <c r="G44" s="86"/>
      <c r="H44" s="86"/>
      <c r="K44" s="19">
        <f>C44</f>
        <v>0</v>
      </c>
    </row>
    <row r="45" spans="1:12" ht="15.6" x14ac:dyDescent="0.3">
      <c r="B45" s="24" t="s">
        <v>232</v>
      </c>
      <c r="C45" s="13"/>
      <c r="D45" s="13"/>
      <c r="E45" s="13"/>
      <c r="F45" s="13"/>
      <c r="G45" s="13"/>
      <c r="H45" s="13"/>
    </row>
    <row r="46" spans="1:12" ht="47.4" customHeight="1" x14ac:dyDescent="0.3">
      <c r="B46" s="23" t="s">
        <v>34</v>
      </c>
      <c r="C46" s="85" t="s">
        <v>304</v>
      </c>
      <c r="D46" s="85"/>
      <c r="E46" s="85"/>
      <c r="F46" s="85"/>
      <c r="G46" s="85"/>
      <c r="H46" s="85"/>
      <c r="K46" s="19" t="str">
        <f>C46</f>
        <v xml:space="preserve">  </v>
      </c>
    </row>
    <row r="47" spans="1:12" ht="4.5" customHeight="1" x14ac:dyDescent="0.3"/>
    <row r="48" spans="1:12" ht="18" x14ac:dyDescent="0.35">
      <c r="B48" s="14" t="s">
        <v>24</v>
      </c>
      <c r="C48" s="13"/>
      <c r="D48" s="13"/>
      <c r="E48" s="13"/>
      <c r="F48" s="13"/>
      <c r="G48" s="13"/>
      <c r="H48" s="13"/>
    </row>
    <row r="49" spans="2:8" x14ac:dyDescent="0.3">
      <c r="B49" t="s">
        <v>20</v>
      </c>
      <c r="C49" s="90"/>
      <c r="D49" s="91"/>
      <c r="E49" s="91"/>
      <c r="F49" s="11" t="s">
        <v>51</v>
      </c>
      <c r="G49" s="90"/>
      <c r="H49" s="91"/>
    </row>
    <row r="50" spans="2:8" ht="4.5" customHeight="1" x14ac:dyDescent="0.3">
      <c r="F50" s="11"/>
    </row>
    <row r="51" spans="2:8" x14ac:dyDescent="0.3">
      <c r="B51" t="s">
        <v>21</v>
      </c>
      <c r="C51" s="90"/>
      <c r="D51" s="91"/>
      <c r="E51" s="91"/>
      <c r="F51" s="11" t="s">
        <v>51</v>
      </c>
      <c r="G51" s="90"/>
      <c r="H51" s="91"/>
    </row>
    <row r="52" spans="2:8" ht="4.5" customHeight="1" x14ac:dyDescent="0.3">
      <c r="F52" s="11"/>
    </row>
    <row r="53" spans="2:8" x14ac:dyDescent="0.3">
      <c r="B53" t="s">
        <v>22</v>
      </c>
      <c r="C53" s="90"/>
      <c r="D53" s="91"/>
      <c r="E53" s="91"/>
      <c r="F53" s="11" t="s">
        <v>51</v>
      </c>
      <c r="G53" s="90"/>
      <c r="H53" s="91"/>
    </row>
    <row r="54" spans="2:8" ht="4.5" customHeight="1" x14ac:dyDescent="0.3">
      <c r="F54" s="11"/>
    </row>
    <row r="55" spans="2:8" x14ac:dyDescent="0.3">
      <c r="B55" t="s">
        <v>37</v>
      </c>
      <c r="C55" s="90"/>
      <c r="D55" s="91"/>
      <c r="E55" s="91"/>
      <c r="F55" s="11" t="s">
        <v>51</v>
      </c>
      <c r="G55" s="90"/>
      <c r="H55" s="91"/>
    </row>
    <row r="56" spans="2:8" ht="4.5" customHeight="1" x14ac:dyDescent="0.3">
      <c r="F56" s="11"/>
    </row>
    <row r="57" spans="2:8" x14ac:dyDescent="0.3">
      <c r="B57" t="s">
        <v>300</v>
      </c>
      <c r="C57" s="90"/>
      <c r="D57" s="91"/>
      <c r="E57" s="91"/>
      <c r="F57" s="11" t="s">
        <v>51</v>
      </c>
      <c r="G57" s="90"/>
      <c r="H57" s="91"/>
    </row>
    <row r="58" spans="2:8" ht="4.5" customHeight="1" x14ac:dyDescent="0.3"/>
    <row r="59" spans="2:8" x14ac:dyDescent="0.3">
      <c r="B59" t="s">
        <v>19</v>
      </c>
      <c r="C59" s="90"/>
      <c r="D59" s="91"/>
    </row>
    <row r="60" spans="2:8" ht="4.5" customHeight="1" x14ac:dyDescent="0.3"/>
    <row r="61" spans="2:8" ht="18" x14ac:dyDescent="0.35">
      <c r="B61" s="14" t="s">
        <v>23</v>
      </c>
      <c r="C61" s="87"/>
      <c r="D61" s="88"/>
      <c r="E61" s="89"/>
      <c r="F61" s="13"/>
      <c r="G61" s="17" t="s">
        <v>27</v>
      </c>
      <c r="H61" s="60"/>
    </row>
    <row r="62" spans="2:8" ht="3" customHeight="1" x14ac:dyDescent="0.3"/>
    <row r="63" spans="2:8" x14ac:dyDescent="0.3">
      <c r="B63" t="s">
        <v>248</v>
      </c>
      <c r="E63" s="81" t="str">
        <f>CONCATENATE("IPO_",D8,"_S",RIGHT(H8,4),"_A",RIGHT(H12,4),,IF(D10="","","_"),IF(D10="","",D10))</f>
        <v>IPO__S_A</v>
      </c>
      <c r="F63" s="81"/>
      <c r="G63" s="81"/>
    </row>
    <row r="64" spans="2:8" ht="4.5" customHeight="1" x14ac:dyDescent="0.3"/>
    <row r="65" spans="2:7" ht="12" customHeight="1" x14ac:dyDescent="0.3">
      <c r="B65" t="s">
        <v>249</v>
      </c>
      <c r="E65" s="83" t="str">
        <f>CONCATENATE(,D8,"_S",RIGHT(H8,4),"_A",RIGHT(H12,4),"_",F12,,IF(D10="","","_"),IF(D10="","",D10))</f>
        <v>_S_A_</v>
      </c>
      <c r="F65" s="83"/>
      <c r="G65" s="83"/>
    </row>
    <row r="66" spans="2:7" x14ac:dyDescent="0.3">
      <c r="B66" t="s">
        <v>251</v>
      </c>
      <c r="D66" s="21" t="str">
        <f>CONCATENATE("televisiearchief@vrt.be; ",VLOOKUP(F6,invulvelden!B1:N8,10,FALSE),"; ",VLOOKUP(C24,invulvelden!I1:L8,4,FALSE))</f>
        <v>televisiearchief@vrt.be; KT-planning@vrt1.be; regie@vrt1.be; epro@vrt1.be vrtmax@vrt.be; ondertiteling@vrt.be</v>
      </c>
    </row>
    <row r="67" spans="2:7" x14ac:dyDescent="0.3">
      <c r="D67" s="21"/>
    </row>
    <row r="68" spans="2:7" x14ac:dyDescent="0.3">
      <c r="D68" s="21"/>
    </row>
    <row r="69" spans="2:7" x14ac:dyDescent="0.3">
      <c r="D69" s="21"/>
    </row>
    <row r="70" spans="2:7" x14ac:dyDescent="0.3">
      <c r="D70" s="21"/>
    </row>
    <row r="71" spans="2:7" x14ac:dyDescent="0.3">
      <c r="D71" s="21"/>
    </row>
    <row r="72" spans="2:7" x14ac:dyDescent="0.3">
      <c r="D72" s="21"/>
    </row>
    <row r="73" spans="2:7" x14ac:dyDescent="0.3">
      <c r="D73" s="21"/>
    </row>
  </sheetData>
  <sheetProtection algorithmName="SHA-512" hashValue="A2FHwdc1LP9RJ/4t4jNwZX+o4SESU+g1EzU5tOidtjkDPuJROnq+PAEyixDISsvduRna4LZCwxtfumy1gsWQIg==" saltValue="M5wiUlOIXsWa4nBjd+oMqg==" spinCount="100000" sheet="1" objects="1" scenarios="1" formatRows="0" selectLockedCells="1"/>
  <mergeCells count="29">
    <mergeCell ref="C6:D6"/>
    <mergeCell ref="D8:F8"/>
    <mergeCell ref="F24:G24"/>
    <mergeCell ref="F25:G25"/>
    <mergeCell ref="D10:F10"/>
    <mergeCell ref="E65:G65"/>
    <mergeCell ref="B39:G39"/>
    <mergeCell ref="C46:H46"/>
    <mergeCell ref="C42:H42"/>
    <mergeCell ref="C61:E61"/>
    <mergeCell ref="C59:D59"/>
    <mergeCell ref="C49:E49"/>
    <mergeCell ref="C51:E51"/>
    <mergeCell ref="C53:E53"/>
    <mergeCell ref="C57:E57"/>
    <mergeCell ref="C55:E55"/>
    <mergeCell ref="G49:H49"/>
    <mergeCell ref="G51:H51"/>
    <mergeCell ref="G55:H55"/>
    <mergeCell ref="G57:H57"/>
    <mergeCell ref="G53:H53"/>
    <mergeCell ref="B29:H29"/>
    <mergeCell ref="B37:H37"/>
    <mergeCell ref="B38:C38"/>
    <mergeCell ref="D38:H38"/>
    <mergeCell ref="E63:G63"/>
    <mergeCell ref="G34:H36"/>
    <mergeCell ref="C40:H40"/>
    <mergeCell ref="C44:H44"/>
  </mergeCells>
  <conditionalFormatting sqref="C25">
    <cfRule type="expression" dxfId="4" priority="15">
      <formula>($C10="Ja")</formula>
    </cfRule>
  </conditionalFormatting>
  <conditionalFormatting sqref="F12">
    <cfRule type="expression" dxfId="3" priority="1">
      <formula>($F4="Kiezen aub")</formula>
    </cfRule>
    <cfRule type="expression" dxfId="2" priority="2">
      <formula>($F4="Afl.niveau")</formula>
    </cfRule>
  </conditionalFormatting>
  <conditionalFormatting sqref="F24">
    <cfRule type="expression" dxfId="1" priority="30">
      <formula>($C24="Ja")</formula>
    </cfRule>
  </conditionalFormatting>
  <conditionalFormatting sqref="F25">
    <cfRule type="expression" dxfId="0" priority="20">
      <formula>($C24="Ja")</formula>
    </cfRule>
  </conditionalFormatting>
  <dataValidations xWindow="620" yWindow="490" count="3">
    <dataValidation type="date" allowBlank="1" showInputMessage="1" showErrorMessage="1" sqref="H61" xr:uid="{00000000-0002-0000-0000-000000000000}">
      <formula1>41275</formula1>
      <formula2>43830</formula2>
    </dataValidation>
    <dataValidation type="whole" operator="greaterThan" allowBlank="1" showInputMessage="1" showErrorMessage="1" sqref="H12 H8" xr:uid="{00000000-0002-0000-0000-000001000000}">
      <formula1>0</formula1>
    </dataValidation>
    <dataValidation allowBlank="1" showInputMessage="1" showErrorMessage="1" promptTitle="Geldig Media ID:" prompt="Het Media ID krijg je van vrt Media, en ziet er zo uit: WPxxxxxxxx" sqref="F12" xr:uid="{00000000-0002-0000-0000-000002000000}"/>
  </dataValidations>
  <pageMargins left="0.23622047244094491" right="0.23622047244094491" top="0.55118110236220474" bottom="0.35433070866141736" header="0.31496062992125984" footer="0.31496062992125984"/>
  <pageSetup paperSize="9" scale="92" fitToHeight="0" orientation="portrait" r:id="rId1"/>
  <headerFooter scaleWithDoc="0">
    <oddFooter>&amp;R&amp;9&amp;K00-029IPO-formulier versie 2017-06-01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7</xdr:col>
                    <xdr:colOff>411480</xdr:colOff>
                    <xdr:row>38</xdr:row>
                    <xdr:rowOff>68580</xdr:rowOff>
                  </from>
                  <to>
                    <xdr:col>7</xdr:col>
                    <xdr:colOff>601980</xdr:colOff>
                    <xdr:row>38</xdr:row>
                    <xdr:rowOff>251460</xdr:rowOff>
                  </to>
                </anchor>
              </controlPr>
            </control>
          </mc:Choice>
        </mc:AlternateContent>
        <mc:AlternateContent xmlns:mc="http://schemas.openxmlformats.org/markup-compatibility/2006">
          <mc:Choice Requires="x14">
            <control shapeId="4173" r:id="rId5" name="Check Box 77">
              <controlPr defaultSize="0" autoFill="0" autoLine="0" autoPict="0">
                <anchor moveWithCells="1">
                  <from>
                    <xdr:col>5</xdr:col>
                    <xdr:colOff>525780</xdr:colOff>
                    <xdr:row>29</xdr:row>
                    <xdr:rowOff>0</xdr:rowOff>
                  </from>
                  <to>
                    <xdr:col>5</xdr:col>
                    <xdr:colOff>716280</xdr:colOff>
                    <xdr:row>30</xdr:row>
                    <xdr:rowOff>7620</xdr:rowOff>
                  </to>
                </anchor>
              </controlPr>
            </control>
          </mc:Choice>
        </mc:AlternateContent>
        <mc:AlternateContent xmlns:mc="http://schemas.openxmlformats.org/markup-compatibility/2006">
          <mc:Choice Requires="x14">
            <control shapeId="4174" r:id="rId6" name="Check Box 78">
              <controlPr defaultSize="0" autoFill="0" autoLine="0" autoPict="0">
                <anchor moveWithCells="1">
                  <from>
                    <xdr:col>7</xdr:col>
                    <xdr:colOff>45720</xdr:colOff>
                    <xdr:row>31</xdr:row>
                    <xdr:rowOff>22860</xdr:rowOff>
                  </from>
                  <to>
                    <xdr:col>7</xdr:col>
                    <xdr:colOff>236220</xdr:colOff>
                    <xdr:row>32</xdr:row>
                    <xdr:rowOff>30480</xdr:rowOff>
                  </to>
                </anchor>
              </controlPr>
            </control>
          </mc:Choice>
        </mc:AlternateContent>
        <mc:AlternateContent xmlns:mc="http://schemas.openxmlformats.org/markup-compatibility/2006">
          <mc:Choice Requires="x14">
            <control shapeId="4175" r:id="rId7" name="Check Box 79">
              <controlPr defaultSize="0" autoFill="0" autoLine="0" autoPict="0">
                <anchor moveWithCells="1">
                  <from>
                    <xdr:col>5</xdr:col>
                    <xdr:colOff>525780</xdr:colOff>
                    <xdr:row>30</xdr:row>
                    <xdr:rowOff>45720</xdr:rowOff>
                  </from>
                  <to>
                    <xdr:col>5</xdr:col>
                    <xdr:colOff>716280</xdr:colOff>
                    <xdr:row>32</xdr:row>
                    <xdr:rowOff>0</xdr:rowOff>
                  </to>
                </anchor>
              </controlPr>
            </control>
          </mc:Choice>
        </mc:AlternateContent>
        <mc:AlternateContent xmlns:mc="http://schemas.openxmlformats.org/markup-compatibility/2006">
          <mc:Choice Requires="x14">
            <control shapeId="4182" r:id="rId8" name="Check Box 86">
              <controlPr defaultSize="0" autoFill="0" autoLine="0" autoPict="0">
                <anchor moveWithCells="1">
                  <from>
                    <xdr:col>5</xdr:col>
                    <xdr:colOff>533400</xdr:colOff>
                    <xdr:row>32</xdr:row>
                    <xdr:rowOff>30480</xdr:rowOff>
                  </from>
                  <to>
                    <xdr:col>5</xdr:col>
                    <xdr:colOff>723900</xdr:colOff>
                    <xdr:row>33</xdr:row>
                    <xdr:rowOff>160020</xdr:rowOff>
                  </to>
                </anchor>
              </controlPr>
            </control>
          </mc:Choice>
        </mc:AlternateContent>
        <mc:AlternateContent xmlns:mc="http://schemas.openxmlformats.org/markup-compatibility/2006">
          <mc:Choice Requires="x14">
            <control shapeId="4184" r:id="rId9" name="Check Box 88">
              <controlPr defaultSize="0" autoFill="0" autoLine="0" autoPict="0">
                <anchor moveWithCells="1">
                  <from>
                    <xdr:col>5</xdr:col>
                    <xdr:colOff>533400</xdr:colOff>
                    <xdr:row>34</xdr:row>
                    <xdr:rowOff>22860</xdr:rowOff>
                  </from>
                  <to>
                    <xdr:col>5</xdr:col>
                    <xdr:colOff>723900</xdr:colOff>
                    <xdr:row>35</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12">
        <x14:dataValidation type="list" allowBlank="1" showInputMessage="1" showErrorMessage="1" xr:uid="{00000000-0002-0000-0000-000003000000}">
          <x14:formula1>
            <xm:f>invulvelden!$C$2:$C$3</xm:f>
          </x14:formula1>
          <xm:sqref>C12</xm:sqref>
        </x14:dataValidation>
        <x14:dataValidation type="list" allowBlank="1" showInputMessage="1" showErrorMessage="1" xr:uid="{00000000-0002-0000-0000-000004000000}">
          <x14:formula1>
            <xm:f>invulvelden!$B$2:$B$10</xm:f>
          </x14:formula1>
          <xm:sqref>F6</xm:sqref>
        </x14:dataValidation>
        <x14:dataValidation type="list" allowBlank="1" showInputMessage="1" showErrorMessage="1" xr:uid="{00000000-0002-0000-0000-000007000000}">
          <x14:formula1>
            <xm:f>invulvelden!$I$2:$I$5</xm:f>
          </x14:formula1>
          <xm:sqref>C24</xm:sqref>
        </x14:dataValidation>
        <x14:dataValidation type="list" allowBlank="1" showInputMessage="1" showErrorMessage="1" xr:uid="{00000000-0002-0000-0000-000008000000}">
          <x14:formula1>
            <xm:f>invulvelden!$C$2:$C$4</xm:f>
          </x14:formula1>
          <xm:sqref>C25 C20</xm:sqref>
        </x14:dataValidation>
        <x14:dataValidation type="list" allowBlank="1" showInputMessage="1" showErrorMessage="1" xr:uid="{00000000-0002-0000-0000-000009000000}">
          <x14:formula1>
            <xm:f>invulvelden!$B$16:$B$28</xm:f>
          </x14:formula1>
          <xm:sqref>E14</xm:sqref>
        </x14:dataValidation>
        <x14:dataValidation type="list" allowBlank="1" showInputMessage="1" showErrorMessage="1" xr:uid="{00000000-0002-0000-0000-00000A000000}">
          <x14:formula1>
            <xm:f>invulvelden!$C$16:$C$35</xm:f>
          </x14:formula1>
          <xm:sqref>G14</xm:sqref>
        </x14:dataValidation>
        <x14:dataValidation type="list" allowBlank="1" showInputMessage="1" showErrorMessage="1" xr:uid="{D47ED35E-6935-457C-B0CA-432107676563}">
          <x14:formula1>
            <xm:f>invulvelden!$P$2:$P$8</xm:f>
          </x14:formula1>
          <xm:sqref>C18</xm:sqref>
        </x14:dataValidation>
        <x14:dataValidation type="list" allowBlank="1" showInputMessage="1" showErrorMessage="1" xr:uid="{A97A9CAD-DB0B-4214-AA91-A0AE9ED157F2}">
          <x14:formula1>
            <xm:f>invulvelden!$Q$2:$Q$8</xm:f>
          </x14:formula1>
          <xm:sqref>D18</xm:sqref>
        </x14:dataValidation>
        <x14:dataValidation type="list" allowBlank="1" showInputMessage="1" showErrorMessage="1" xr:uid="{49FA012E-9780-4FB7-A76A-25EDE9C6CB48}">
          <x14:formula1>
            <xm:f>invulvelden!$R$2:$R$7</xm:f>
          </x14:formula1>
          <xm:sqref>E18</xm:sqref>
        </x14:dataValidation>
        <x14:dataValidation type="list" allowBlank="1" showInputMessage="1" showErrorMessage="1" xr:uid="{C6F44C32-C2EA-4682-B734-137879445202}">
          <x14:formula1>
            <xm:f>invulvelden!$S$2:$S$7</xm:f>
          </x14:formula1>
          <xm:sqref>F18</xm:sqref>
        </x14:dataValidation>
        <x14:dataValidation type="list" allowBlank="1" showInputMessage="1" showErrorMessage="1" xr:uid="{A799FB47-65A9-4D5A-838C-943EC524D40C}">
          <x14:formula1>
            <xm:f>invulvelden!$T$2:$T$5</xm:f>
          </x14:formula1>
          <xm:sqref>G18</xm:sqref>
        </x14:dataValidation>
        <x14:dataValidation type="list" allowBlank="1" showInputMessage="1" showErrorMessage="1" xr:uid="{B88A1C05-14BF-4D1E-94EA-0CD0F40D3572}">
          <x14:formula1>
            <xm:f>invulvelden!$U$2:$U$5</xm:f>
          </x14:formula1>
          <xm:sqref>H18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1"/>
  <sheetViews>
    <sheetView topLeftCell="A25" workbookViewId="0">
      <selection activeCell="B53" sqref="B53"/>
    </sheetView>
  </sheetViews>
  <sheetFormatPr defaultRowHeight="14.4" x14ac:dyDescent="0.3"/>
  <cols>
    <col min="1" max="1" width="4" customWidth="1"/>
    <col min="2" max="2" width="25.6640625" style="56" bestFit="1" customWidth="1"/>
    <col min="3" max="3" width="125.109375" customWidth="1"/>
  </cols>
  <sheetData>
    <row r="1" spans="1:3" ht="18" x14ac:dyDescent="0.35">
      <c r="A1" s="34"/>
      <c r="B1" s="35"/>
      <c r="C1" s="36" t="s">
        <v>255</v>
      </c>
    </row>
    <row r="2" spans="1:3" ht="18" x14ac:dyDescent="0.3">
      <c r="A2" s="37"/>
      <c r="B2" s="38"/>
      <c r="C2" s="37"/>
    </row>
    <row r="3" spans="1:3" ht="45" customHeight="1" x14ac:dyDescent="0.3">
      <c r="A3" s="37"/>
      <c r="B3" s="39" t="s">
        <v>153</v>
      </c>
      <c r="C3" s="40" t="s">
        <v>268</v>
      </c>
    </row>
    <row r="4" spans="1:3" ht="43.2" x14ac:dyDescent="0.3">
      <c r="A4" s="37"/>
      <c r="B4" s="38"/>
      <c r="C4" s="40" t="s">
        <v>155</v>
      </c>
    </row>
    <row r="5" spans="1:3" x14ac:dyDescent="0.3">
      <c r="A5" s="37"/>
      <c r="B5" s="39" t="s">
        <v>156</v>
      </c>
      <c r="C5" s="40" t="s">
        <v>157</v>
      </c>
    </row>
    <row r="6" spans="1:3" x14ac:dyDescent="0.3">
      <c r="A6" s="37"/>
      <c r="B6" s="41"/>
      <c r="C6" s="37"/>
    </row>
    <row r="7" spans="1:3" x14ac:dyDescent="0.3">
      <c r="A7" s="42" t="s">
        <v>158</v>
      </c>
      <c r="B7" s="43"/>
      <c r="C7" s="44"/>
    </row>
    <row r="8" spans="1:3" x14ac:dyDescent="0.3">
      <c r="A8" s="37"/>
      <c r="B8" s="45" t="s">
        <v>1</v>
      </c>
      <c r="C8" s="37" t="s">
        <v>278</v>
      </c>
    </row>
    <row r="9" spans="1:3" x14ac:dyDescent="0.3">
      <c r="A9" s="37"/>
      <c r="B9" s="45" t="s">
        <v>160</v>
      </c>
      <c r="C9" s="47" t="s">
        <v>161</v>
      </c>
    </row>
    <row r="10" spans="1:3" x14ac:dyDescent="0.3">
      <c r="A10" s="37"/>
      <c r="B10" s="45" t="s">
        <v>162</v>
      </c>
      <c r="C10" s="47" t="s">
        <v>163</v>
      </c>
    </row>
    <row r="11" spans="1:3" x14ac:dyDescent="0.3">
      <c r="A11" s="37"/>
      <c r="B11" s="45" t="s">
        <v>164</v>
      </c>
      <c r="C11" s="47" t="s">
        <v>165</v>
      </c>
    </row>
    <row r="12" spans="1:3" ht="15.75" customHeight="1" x14ac:dyDescent="0.3">
      <c r="A12" s="37"/>
      <c r="B12" s="45" t="s">
        <v>171</v>
      </c>
      <c r="C12" s="47" t="s">
        <v>172</v>
      </c>
    </row>
    <row r="13" spans="1:3" ht="14.25" customHeight="1" x14ac:dyDescent="0.3">
      <c r="A13" s="37"/>
      <c r="B13" s="45" t="s">
        <v>173</v>
      </c>
      <c r="C13" s="40" t="s">
        <v>174</v>
      </c>
    </row>
    <row r="14" spans="1:3" ht="14.25" customHeight="1" x14ac:dyDescent="0.3">
      <c r="A14" s="37"/>
      <c r="B14" s="45" t="s">
        <v>219</v>
      </c>
      <c r="C14" s="47" t="s">
        <v>270</v>
      </c>
    </row>
    <row r="15" spans="1:3" x14ac:dyDescent="0.3">
      <c r="A15" s="37"/>
      <c r="B15" s="45" t="s">
        <v>175</v>
      </c>
      <c r="C15" s="47" t="s">
        <v>176</v>
      </c>
    </row>
    <row r="16" spans="1:3" x14ac:dyDescent="0.3">
      <c r="A16" s="37"/>
      <c r="B16" s="45" t="s">
        <v>177</v>
      </c>
      <c r="C16" s="47" t="s">
        <v>178</v>
      </c>
    </row>
    <row r="17" spans="1:3" ht="28.8" x14ac:dyDescent="0.3">
      <c r="A17" s="37"/>
      <c r="B17" s="57" t="s">
        <v>221</v>
      </c>
      <c r="C17" s="47" t="s">
        <v>256</v>
      </c>
    </row>
    <row r="18" spans="1:3" x14ac:dyDescent="0.3">
      <c r="A18" s="37"/>
      <c r="B18" s="45" t="s">
        <v>179</v>
      </c>
      <c r="C18" s="47" t="s">
        <v>180</v>
      </c>
    </row>
    <row r="19" spans="1:3" x14ac:dyDescent="0.3">
      <c r="A19" s="37"/>
      <c r="B19" s="41"/>
      <c r="C19" s="47"/>
    </row>
    <row r="20" spans="1:3" x14ac:dyDescent="0.3">
      <c r="A20" s="42" t="s">
        <v>181</v>
      </c>
      <c r="B20" s="43"/>
      <c r="C20" s="48"/>
    </row>
    <row r="21" spans="1:3" x14ac:dyDescent="0.3">
      <c r="A21" s="37"/>
      <c r="B21" s="45" t="s">
        <v>182</v>
      </c>
      <c r="C21" s="47" t="s">
        <v>183</v>
      </c>
    </row>
    <row r="22" spans="1:3" x14ac:dyDescent="0.3">
      <c r="A22" s="37"/>
      <c r="B22" s="45" t="s">
        <v>184</v>
      </c>
      <c r="C22" s="50" t="s">
        <v>185</v>
      </c>
    </row>
    <row r="23" spans="1:3" x14ac:dyDescent="0.3">
      <c r="A23" s="37"/>
      <c r="B23" s="45" t="s">
        <v>186</v>
      </c>
      <c r="C23" s="47" t="s">
        <v>187</v>
      </c>
    </row>
    <row r="24" spans="1:3" x14ac:dyDescent="0.3">
      <c r="A24" s="37"/>
      <c r="B24" s="41"/>
      <c r="C24" s="51"/>
    </row>
    <row r="25" spans="1:3" ht="15" customHeight="1" x14ac:dyDescent="0.3">
      <c r="A25" s="42" t="s">
        <v>188</v>
      </c>
      <c r="B25" s="43"/>
      <c r="C25" s="48" t="s">
        <v>189</v>
      </c>
    </row>
    <row r="26" spans="1:3" x14ac:dyDescent="0.3">
      <c r="A26" s="37"/>
      <c r="B26" s="45" t="s">
        <v>233</v>
      </c>
      <c r="C26" s="47" t="s">
        <v>234</v>
      </c>
    </row>
    <row r="27" spans="1:3" x14ac:dyDescent="0.3">
      <c r="A27" s="37"/>
      <c r="B27" s="45"/>
      <c r="C27" s="47" t="s">
        <v>235</v>
      </c>
    </row>
    <row r="28" spans="1:3" x14ac:dyDescent="0.3">
      <c r="A28" s="37"/>
      <c r="B28" s="45"/>
      <c r="C28" s="37" t="s">
        <v>236</v>
      </c>
    </row>
    <row r="29" spans="1:3" x14ac:dyDescent="0.3">
      <c r="A29" s="37"/>
      <c r="B29" s="45" t="s">
        <v>237</v>
      </c>
      <c r="C29" s="47" t="s">
        <v>238</v>
      </c>
    </row>
    <row r="30" spans="1:3" ht="15" customHeight="1" x14ac:dyDescent="0.3">
      <c r="A30" s="42" t="s">
        <v>265</v>
      </c>
      <c r="B30" s="43"/>
      <c r="C30" s="48" t="s">
        <v>267</v>
      </c>
    </row>
    <row r="31" spans="1:3" x14ac:dyDescent="0.3">
      <c r="A31" s="37"/>
      <c r="B31" s="45" t="s">
        <v>266</v>
      </c>
      <c r="C31" s="47" t="s">
        <v>191</v>
      </c>
    </row>
    <row r="32" spans="1:3" x14ac:dyDescent="0.3">
      <c r="A32" s="37"/>
      <c r="B32" s="45" t="s">
        <v>252</v>
      </c>
      <c r="C32" s="47" t="s">
        <v>257</v>
      </c>
    </row>
    <row r="33" spans="1:4" x14ac:dyDescent="0.3">
      <c r="B33" s="55" t="s">
        <v>199</v>
      </c>
      <c r="C33" s="50" t="s">
        <v>200</v>
      </c>
    </row>
    <row r="34" spans="1:4" x14ac:dyDescent="0.3">
      <c r="A34" s="37"/>
      <c r="B34" s="45" t="s">
        <v>203</v>
      </c>
      <c r="C34" s="50" t="s">
        <v>204</v>
      </c>
    </row>
    <row r="35" spans="1:4" x14ac:dyDescent="0.3">
      <c r="A35" s="37"/>
      <c r="B35" s="45"/>
      <c r="C35" s="47"/>
    </row>
    <row r="36" spans="1:4" x14ac:dyDescent="0.3">
      <c r="A36" s="42" t="s">
        <v>205</v>
      </c>
      <c r="B36" s="43"/>
      <c r="C36" s="48"/>
    </row>
    <row r="37" spans="1:4" x14ac:dyDescent="0.3">
      <c r="A37" s="37"/>
      <c r="B37" s="41" t="s">
        <v>299</v>
      </c>
      <c r="C37" s="47"/>
    </row>
    <row r="38" spans="1:4" x14ac:dyDescent="0.3">
      <c r="A38" s="37"/>
      <c r="B38" s="45" t="s">
        <v>258</v>
      </c>
      <c r="C38" s="47"/>
    </row>
    <row r="39" spans="1:4" x14ac:dyDescent="0.3">
      <c r="A39" s="37"/>
      <c r="B39" s="41"/>
      <c r="C39" s="47"/>
    </row>
    <row r="40" spans="1:4" ht="27.6" x14ac:dyDescent="0.3">
      <c r="A40" s="69" t="s">
        <v>253</v>
      </c>
      <c r="B40" s="43"/>
      <c r="C40" s="52" t="s">
        <v>211</v>
      </c>
    </row>
    <row r="41" spans="1:4" x14ac:dyDescent="0.3">
      <c r="A41" s="53"/>
      <c r="B41" s="43"/>
      <c r="C41" s="52" t="s">
        <v>254</v>
      </c>
    </row>
    <row r="42" spans="1:4" ht="28.8" x14ac:dyDescent="0.3">
      <c r="A42" s="37"/>
      <c r="B42" s="45" t="s">
        <v>223</v>
      </c>
      <c r="C42" s="40" t="s">
        <v>260</v>
      </c>
    </row>
    <row r="43" spans="1:4" ht="28.8" x14ac:dyDescent="0.3">
      <c r="A43" s="37"/>
      <c r="B43" s="45" t="s">
        <v>249</v>
      </c>
      <c r="C43" s="70" t="s">
        <v>259</v>
      </c>
    </row>
    <row r="44" spans="1:4" x14ac:dyDescent="0.3">
      <c r="A44" s="37"/>
      <c r="B44" s="45"/>
      <c r="C44" s="70"/>
    </row>
    <row r="45" spans="1:4" x14ac:dyDescent="0.3">
      <c r="A45" s="42" t="s">
        <v>214</v>
      </c>
      <c r="B45" s="43"/>
      <c r="C45" s="44" t="s">
        <v>215</v>
      </c>
    </row>
    <row r="46" spans="1:4" x14ac:dyDescent="0.3">
      <c r="A46" s="37"/>
      <c r="B46" s="45" t="s">
        <v>279</v>
      </c>
      <c r="C46" t="s">
        <v>275</v>
      </c>
    </row>
    <row r="47" spans="1:4" x14ac:dyDescent="0.3">
      <c r="A47" s="37"/>
      <c r="B47" s="45" t="s">
        <v>217</v>
      </c>
      <c r="C47" t="s">
        <v>276</v>
      </c>
      <c r="D47" s="54"/>
    </row>
    <row r="48" spans="1:4" x14ac:dyDescent="0.3">
      <c r="A48" s="37"/>
      <c r="B48" s="45" t="s">
        <v>218</v>
      </c>
      <c r="C48" t="s">
        <v>277</v>
      </c>
    </row>
    <row r="49" spans="1:3" x14ac:dyDescent="0.3">
      <c r="A49" s="37"/>
      <c r="B49" s="45" t="s">
        <v>261</v>
      </c>
      <c r="C49" t="s">
        <v>280</v>
      </c>
    </row>
    <row r="50" spans="1:3" x14ac:dyDescent="0.3">
      <c r="A50" s="37"/>
      <c r="B50" s="41"/>
      <c r="C50" s="37"/>
    </row>
    <row r="51" spans="1:3" x14ac:dyDescent="0.3">
      <c r="A51" s="37"/>
      <c r="B51" s="41"/>
      <c r="C51" s="55" t="s">
        <v>298</v>
      </c>
    </row>
  </sheetData>
  <sheetProtection algorithmName="SHA-512" hashValue="PgdzhLh/sQ+Dgqg46pLIZvZgnNKZw1j8TxOe2YiZpKv4tkhM+Pypig5v9Ip3vVydgoqoPzAqzHziLpL/FDQLjg==" saltValue="i6v92ZXk3ZpRGiPll+OCL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0"/>
  <sheetViews>
    <sheetView topLeftCell="B1" workbookViewId="0">
      <selection activeCell="C31" sqref="C31"/>
    </sheetView>
  </sheetViews>
  <sheetFormatPr defaultColWidth="8.6640625" defaultRowHeight="14.4" x14ac:dyDescent="0.3"/>
  <cols>
    <col min="1" max="1" width="4" customWidth="1"/>
    <col min="2" max="2" width="25.6640625" style="56" bestFit="1" customWidth="1"/>
    <col min="3" max="3" width="125.109375" customWidth="1"/>
  </cols>
  <sheetData>
    <row r="1" spans="1:3" ht="18" x14ac:dyDescent="0.35">
      <c r="A1" s="34"/>
      <c r="B1" s="35"/>
      <c r="C1" s="36" t="s">
        <v>152</v>
      </c>
    </row>
    <row r="2" spans="1:3" ht="18" x14ac:dyDescent="0.3">
      <c r="A2" s="37"/>
      <c r="B2" s="38"/>
      <c r="C2" s="37"/>
    </row>
    <row r="3" spans="1:3" ht="45" customHeight="1" x14ac:dyDescent="0.3">
      <c r="A3" s="37"/>
      <c r="B3" s="39" t="s">
        <v>153</v>
      </c>
      <c r="C3" s="40" t="s">
        <v>154</v>
      </c>
    </row>
    <row r="4" spans="1:3" ht="43.2" x14ac:dyDescent="0.3">
      <c r="A4" s="37"/>
      <c r="B4" s="38"/>
      <c r="C4" s="40" t="s">
        <v>155</v>
      </c>
    </row>
    <row r="5" spans="1:3" x14ac:dyDescent="0.3">
      <c r="A5" s="37"/>
      <c r="B5" s="39" t="s">
        <v>156</v>
      </c>
      <c r="C5" s="40" t="s">
        <v>157</v>
      </c>
    </row>
    <row r="6" spans="1:3" x14ac:dyDescent="0.3">
      <c r="A6" s="37"/>
      <c r="B6" s="41"/>
      <c r="C6" s="37"/>
    </row>
    <row r="7" spans="1:3" x14ac:dyDescent="0.3">
      <c r="A7" s="42" t="s">
        <v>158</v>
      </c>
      <c r="B7" s="43"/>
      <c r="C7" s="44"/>
    </row>
    <row r="8" spans="1:3" x14ac:dyDescent="0.3">
      <c r="A8" s="37"/>
      <c r="B8" s="45" t="s">
        <v>1</v>
      </c>
      <c r="C8" s="37" t="s">
        <v>224</v>
      </c>
    </row>
    <row r="9" spans="1:3" ht="27.6" x14ac:dyDescent="0.3">
      <c r="A9" s="37"/>
      <c r="B9" s="45" t="s">
        <v>33</v>
      </c>
      <c r="C9" s="46" t="s">
        <v>159</v>
      </c>
    </row>
    <row r="10" spans="1:3" x14ac:dyDescent="0.3">
      <c r="A10" s="37"/>
      <c r="B10" s="45" t="s">
        <v>160</v>
      </c>
      <c r="C10" s="47" t="s">
        <v>161</v>
      </c>
    </row>
    <row r="11" spans="1:3" x14ac:dyDescent="0.3">
      <c r="A11" s="37"/>
      <c r="B11" s="45" t="s">
        <v>162</v>
      </c>
      <c r="C11" s="47" t="s">
        <v>163</v>
      </c>
    </row>
    <row r="12" spans="1:3" x14ac:dyDescent="0.3">
      <c r="A12" s="37"/>
      <c r="B12" s="45" t="s">
        <v>164</v>
      </c>
      <c r="C12" s="47" t="s">
        <v>165</v>
      </c>
    </row>
    <row r="13" spans="1:3" x14ac:dyDescent="0.3">
      <c r="A13" s="37"/>
      <c r="B13" s="45" t="s">
        <v>166</v>
      </c>
      <c r="C13" s="47" t="s">
        <v>167</v>
      </c>
    </row>
    <row r="14" spans="1:3" x14ac:dyDescent="0.3">
      <c r="A14" s="37"/>
      <c r="B14" s="45" t="s">
        <v>168</v>
      </c>
      <c r="C14" s="47" t="s">
        <v>167</v>
      </c>
    </row>
    <row r="15" spans="1:3" x14ac:dyDescent="0.3">
      <c r="A15" s="37"/>
      <c r="B15" s="45" t="s">
        <v>169</v>
      </c>
      <c r="C15" s="47" t="s">
        <v>170</v>
      </c>
    </row>
    <row r="16" spans="1:3" ht="15.75" customHeight="1" x14ac:dyDescent="0.3">
      <c r="A16" s="37"/>
      <c r="B16" s="45" t="s">
        <v>171</v>
      </c>
      <c r="C16" s="47" t="s">
        <v>172</v>
      </c>
    </row>
    <row r="17" spans="1:3" ht="14.25" customHeight="1" x14ac:dyDescent="0.3">
      <c r="A17" s="37"/>
      <c r="B17" s="45" t="s">
        <v>173</v>
      </c>
      <c r="C17" s="40" t="s">
        <v>174</v>
      </c>
    </row>
    <row r="18" spans="1:3" ht="14.25" customHeight="1" x14ac:dyDescent="0.3">
      <c r="A18" s="37"/>
      <c r="B18" s="45" t="s">
        <v>219</v>
      </c>
      <c r="C18" s="47" t="s">
        <v>220</v>
      </c>
    </row>
    <row r="19" spans="1:3" x14ac:dyDescent="0.3">
      <c r="A19" s="37"/>
      <c r="B19" s="45" t="s">
        <v>175</v>
      </c>
      <c r="C19" s="47" t="s">
        <v>176</v>
      </c>
    </row>
    <row r="20" spans="1:3" x14ac:dyDescent="0.3">
      <c r="A20" s="37"/>
      <c r="B20" s="45" t="s">
        <v>177</v>
      </c>
      <c r="C20" s="47" t="s">
        <v>178</v>
      </c>
    </row>
    <row r="21" spans="1:3" ht="28.8" x14ac:dyDescent="0.3">
      <c r="A21" s="37"/>
      <c r="B21" s="57" t="s">
        <v>221</v>
      </c>
      <c r="C21" s="47" t="s">
        <v>222</v>
      </c>
    </row>
    <row r="22" spans="1:3" x14ac:dyDescent="0.3">
      <c r="A22" s="37"/>
      <c r="B22" s="45" t="s">
        <v>179</v>
      </c>
      <c r="C22" s="47" t="s">
        <v>180</v>
      </c>
    </row>
    <row r="23" spans="1:3" x14ac:dyDescent="0.3">
      <c r="A23" s="37"/>
      <c r="B23" s="41"/>
      <c r="C23" s="47"/>
    </row>
    <row r="24" spans="1:3" x14ac:dyDescent="0.3">
      <c r="A24" s="42" t="s">
        <v>181</v>
      </c>
      <c r="B24" s="43"/>
      <c r="C24" s="48"/>
    </row>
    <row r="25" spans="1:3" x14ac:dyDescent="0.3">
      <c r="A25" s="37"/>
      <c r="B25" s="45" t="s">
        <v>182</v>
      </c>
      <c r="C25" s="47" t="s">
        <v>183</v>
      </c>
    </row>
    <row r="26" spans="1:3" x14ac:dyDescent="0.3">
      <c r="A26" s="37"/>
      <c r="B26" s="49" t="s">
        <v>184</v>
      </c>
      <c r="C26" s="50" t="s">
        <v>185</v>
      </c>
    </row>
    <row r="27" spans="1:3" x14ac:dyDescent="0.3">
      <c r="A27" s="37"/>
      <c r="B27" s="49" t="s">
        <v>186</v>
      </c>
      <c r="C27" s="47" t="s">
        <v>187</v>
      </c>
    </row>
    <row r="28" spans="1:3" x14ac:dyDescent="0.3">
      <c r="A28" s="37"/>
      <c r="B28" s="41"/>
      <c r="C28" s="51"/>
    </row>
    <row r="29" spans="1:3" ht="15" customHeight="1" x14ac:dyDescent="0.3">
      <c r="A29" s="42" t="s">
        <v>188</v>
      </c>
      <c r="B29" s="43"/>
      <c r="C29" s="48" t="s">
        <v>189</v>
      </c>
    </row>
    <row r="30" spans="1:3" x14ac:dyDescent="0.3">
      <c r="A30" s="37"/>
      <c r="B30" s="45" t="s">
        <v>233</v>
      </c>
      <c r="C30" s="47" t="s">
        <v>234</v>
      </c>
    </row>
    <row r="31" spans="1:3" x14ac:dyDescent="0.3">
      <c r="A31" s="37"/>
      <c r="B31" s="45"/>
      <c r="C31" s="47" t="s">
        <v>235</v>
      </c>
    </row>
    <row r="32" spans="1:3" x14ac:dyDescent="0.3">
      <c r="A32" s="37"/>
      <c r="B32" s="45"/>
      <c r="C32" s="37" t="s">
        <v>236</v>
      </c>
    </row>
    <row r="33" spans="1:3" x14ac:dyDescent="0.3">
      <c r="A33" s="37"/>
      <c r="B33" s="45" t="s">
        <v>237</v>
      </c>
      <c r="C33" s="47" t="s">
        <v>238</v>
      </c>
    </row>
    <row r="34" spans="1:3" x14ac:dyDescent="0.3">
      <c r="A34" s="37"/>
      <c r="B34" s="45" t="s">
        <v>190</v>
      </c>
      <c r="C34" s="47" t="s">
        <v>191</v>
      </c>
    </row>
    <row r="35" spans="1:3" x14ac:dyDescent="0.3">
      <c r="A35" s="42" t="s">
        <v>192</v>
      </c>
      <c r="B35" s="43"/>
      <c r="C35" s="48"/>
    </row>
    <row r="36" spans="1:3" x14ac:dyDescent="0.3">
      <c r="A36" s="37"/>
      <c r="B36" s="45" t="s">
        <v>193</v>
      </c>
      <c r="C36" s="47" t="s">
        <v>194</v>
      </c>
    </row>
    <row r="37" spans="1:3" x14ac:dyDescent="0.3">
      <c r="A37" s="37"/>
      <c r="B37" s="45" t="s">
        <v>195</v>
      </c>
      <c r="C37" s="47" t="s">
        <v>196</v>
      </c>
    </row>
    <row r="38" spans="1:3" x14ac:dyDescent="0.3">
      <c r="A38" s="37"/>
      <c r="B38" s="45" t="s">
        <v>197</v>
      </c>
      <c r="C38" s="46" t="s">
        <v>198</v>
      </c>
    </row>
    <row r="39" spans="1:3" x14ac:dyDescent="0.3">
      <c r="A39" s="37"/>
      <c r="B39" s="41"/>
      <c r="C39" s="47"/>
    </row>
    <row r="40" spans="1:3" x14ac:dyDescent="0.3">
      <c r="A40" s="42" t="s">
        <v>199</v>
      </c>
      <c r="B40" s="43"/>
      <c r="C40" s="52" t="s">
        <v>200</v>
      </c>
    </row>
    <row r="41" spans="1:3" x14ac:dyDescent="0.3">
      <c r="A41" s="37"/>
      <c r="B41" s="45" t="s">
        <v>201</v>
      </c>
      <c r="C41" s="50" t="s">
        <v>202</v>
      </c>
    </row>
    <row r="42" spans="1:3" x14ac:dyDescent="0.3">
      <c r="A42" s="37"/>
      <c r="B42" s="45" t="s">
        <v>203</v>
      </c>
      <c r="C42" s="50" t="s">
        <v>204</v>
      </c>
    </row>
    <row r="43" spans="1:3" x14ac:dyDescent="0.3">
      <c r="A43" s="37"/>
      <c r="B43" s="41"/>
      <c r="C43" s="47"/>
    </row>
    <row r="44" spans="1:3" x14ac:dyDescent="0.3">
      <c r="A44" s="42" t="s">
        <v>205</v>
      </c>
      <c r="B44" s="43"/>
      <c r="C44" s="48"/>
    </row>
    <row r="45" spans="1:3" x14ac:dyDescent="0.3">
      <c r="A45" s="37"/>
      <c r="B45" s="41" t="s">
        <v>206</v>
      </c>
      <c r="C45" s="47"/>
    </row>
    <row r="46" spans="1:3" x14ac:dyDescent="0.3">
      <c r="A46" s="37"/>
      <c r="B46" s="45" t="s">
        <v>207</v>
      </c>
      <c r="C46" s="47" t="s">
        <v>208</v>
      </c>
    </row>
    <row r="47" spans="1:3" x14ac:dyDescent="0.3">
      <c r="A47" s="37"/>
      <c r="B47" s="45" t="s">
        <v>209</v>
      </c>
      <c r="C47" s="47"/>
    </row>
    <row r="48" spans="1:3" x14ac:dyDescent="0.3">
      <c r="A48" s="37"/>
      <c r="B48" s="41"/>
      <c r="C48" s="47"/>
    </row>
    <row r="49" spans="1:4" ht="27.6" x14ac:dyDescent="0.3">
      <c r="A49" s="53" t="s">
        <v>210</v>
      </c>
      <c r="B49" s="43"/>
      <c r="C49" s="52" t="s">
        <v>211</v>
      </c>
    </row>
    <row r="50" spans="1:4" x14ac:dyDescent="0.3">
      <c r="A50" s="37"/>
      <c r="B50" s="41"/>
      <c r="C50" s="37"/>
    </row>
    <row r="51" spans="1:4" x14ac:dyDescent="0.3">
      <c r="A51" s="37"/>
      <c r="B51" s="45" t="s">
        <v>223</v>
      </c>
      <c r="C51" s="40" t="s">
        <v>212</v>
      </c>
    </row>
    <row r="52" spans="1:4" x14ac:dyDescent="0.3">
      <c r="A52" s="37"/>
      <c r="B52" s="41"/>
      <c r="C52" s="47" t="s">
        <v>213</v>
      </c>
    </row>
    <row r="53" spans="1:4" x14ac:dyDescent="0.3">
      <c r="A53" s="37"/>
      <c r="B53" s="41"/>
      <c r="C53" s="37"/>
    </row>
    <row r="54" spans="1:4" x14ac:dyDescent="0.3">
      <c r="A54" s="42" t="s">
        <v>214</v>
      </c>
      <c r="B54" s="43"/>
      <c r="C54" s="44" t="s">
        <v>215</v>
      </c>
    </row>
    <row r="55" spans="1:4" x14ac:dyDescent="0.3">
      <c r="A55" s="37"/>
      <c r="B55" s="45" t="s">
        <v>216</v>
      </c>
      <c r="C55" s="37" t="s">
        <v>227</v>
      </c>
    </row>
    <row r="56" spans="1:4" x14ac:dyDescent="0.3">
      <c r="A56" s="37"/>
      <c r="B56" s="45" t="s">
        <v>217</v>
      </c>
      <c r="C56" s="37" t="s">
        <v>228</v>
      </c>
      <c r="D56" s="54"/>
    </row>
    <row r="57" spans="1:4" x14ac:dyDescent="0.3">
      <c r="A57" s="37"/>
      <c r="B57" s="45" t="s">
        <v>218</v>
      </c>
      <c r="C57" s="37" t="s">
        <v>229</v>
      </c>
    </row>
    <row r="58" spans="1:4" x14ac:dyDescent="0.3">
      <c r="A58" s="37"/>
      <c r="B58" s="41"/>
      <c r="C58" s="37"/>
    </row>
    <row r="59" spans="1:4" x14ac:dyDescent="0.3">
      <c r="A59" s="37"/>
      <c r="B59" s="41"/>
      <c r="C59" s="37"/>
    </row>
    <row r="60" spans="1:4" x14ac:dyDescent="0.3">
      <c r="A60" s="37"/>
      <c r="B60" s="41"/>
      <c r="C60" s="55" t="s">
        <v>230</v>
      </c>
    </row>
  </sheetData>
  <sheetProtection sheet="1" objects="1" scenarios="1"/>
  <pageMargins left="0.7" right="0.7" top="0.75" bottom="0.75" header="0.3" footer="0.3"/>
  <pageSetup paperSize="9" scale="55" orientation="portrait" verticalDpi="0"/>
  <colBreaks count="1" manualBreakCount="1">
    <brk id="3" max="49"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U36"/>
  <sheetViews>
    <sheetView showZeros="0" workbookViewId="0">
      <selection activeCell="K17" sqref="K17"/>
    </sheetView>
  </sheetViews>
  <sheetFormatPr defaultColWidth="8.6640625" defaultRowHeight="14.4" x14ac:dyDescent="0.3"/>
  <cols>
    <col min="1" max="1" width="4.109375" customWidth="1"/>
    <col min="2" max="2" width="7.6640625" customWidth="1"/>
    <col min="3" max="3" width="18.109375" customWidth="1"/>
    <col min="4" max="4" width="14.44140625" customWidth="1"/>
    <col min="5" max="5" width="9.6640625" customWidth="1"/>
    <col min="6" max="6" width="16.33203125" customWidth="1"/>
    <col min="8" max="8" width="12" customWidth="1"/>
    <col min="9" max="9" width="10.33203125" customWidth="1"/>
    <col min="10" max="10" width="12.6640625" customWidth="1"/>
    <col min="11" max="11" width="76.33203125" customWidth="1"/>
    <col min="12" max="12" width="29" customWidth="1"/>
    <col min="14" max="15" width="10" customWidth="1"/>
  </cols>
  <sheetData>
    <row r="1" spans="1:21" x14ac:dyDescent="0.3">
      <c r="B1" t="s">
        <v>1</v>
      </c>
      <c r="C1" t="s">
        <v>3</v>
      </c>
      <c r="D1" t="s">
        <v>4</v>
      </c>
      <c r="E1" t="s">
        <v>5</v>
      </c>
      <c r="F1" t="s">
        <v>6</v>
      </c>
      <c r="G1" t="s">
        <v>16</v>
      </c>
      <c r="H1" t="s">
        <v>48</v>
      </c>
      <c r="I1" t="s">
        <v>49</v>
      </c>
      <c r="J1" t="s">
        <v>31</v>
      </c>
      <c r="K1" t="s">
        <v>26</v>
      </c>
      <c r="O1" t="s">
        <v>40</v>
      </c>
      <c r="P1" s="26" t="s">
        <v>46</v>
      </c>
      <c r="Q1" s="26" t="s">
        <v>47</v>
      </c>
      <c r="R1" t="s">
        <v>45</v>
      </c>
      <c r="S1" t="s">
        <v>286</v>
      </c>
      <c r="T1" t="s">
        <v>287</v>
      </c>
      <c r="U1" t="s">
        <v>288</v>
      </c>
    </row>
    <row r="2" spans="1:21" x14ac:dyDescent="0.3">
      <c r="A2">
        <v>1</v>
      </c>
      <c r="B2" t="s">
        <v>271</v>
      </c>
      <c r="C2" t="s">
        <v>43</v>
      </c>
      <c r="D2" t="s">
        <v>10</v>
      </c>
      <c r="E2" t="s">
        <v>7</v>
      </c>
      <c r="F2" t="s">
        <v>13</v>
      </c>
      <c r="G2" t="s">
        <v>17</v>
      </c>
      <c r="H2" t="s">
        <v>28</v>
      </c>
      <c r="I2" t="s">
        <v>28</v>
      </c>
      <c r="J2" t="s">
        <v>28</v>
      </c>
      <c r="K2" t="s">
        <v>275</v>
      </c>
      <c r="O2" s="26" t="s">
        <v>41</v>
      </c>
      <c r="P2" t="s">
        <v>289</v>
      </c>
      <c r="Q2" t="s">
        <v>289</v>
      </c>
      <c r="R2" s="26" t="s">
        <v>289</v>
      </c>
      <c r="S2" t="s">
        <v>289</v>
      </c>
      <c r="T2" t="s">
        <v>43</v>
      </c>
      <c r="U2" t="s">
        <v>289</v>
      </c>
    </row>
    <row r="3" spans="1:21" x14ac:dyDescent="0.3">
      <c r="A3">
        <v>2</v>
      </c>
      <c r="B3" t="s">
        <v>272</v>
      </c>
      <c r="C3" t="s">
        <v>44</v>
      </c>
      <c r="D3" t="s">
        <v>11</v>
      </c>
      <c r="E3" t="s">
        <v>8</v>
      </c>
      <c r="F3" t="s">
        <v>14</v>
      </c>
      <c r="G3" t="s">
        <v>18</v>
      </c>
      <c r="H3" t="s">
        <v>226</v>
      </c>
      <c r="I3" t="s">
        <v>43</v>
      </c>
      <c r="J3" t="s">
        <v>35</v>
      </c>
      <c r="K3" t="s">
        <v>276</v>
      </c>
      <c r="L3" s="71" t="s">
        <v>273</v>
      </c>
      <c r="O3" s="26" t="s">
        <v>42</v>
      </c>
      <c r="P3">
        <v>6</v>
      </c>
      <c r="Q3">
        <v>6</v>
      </c>
      <c r="R3" s="26">
        <v>6</v>
      </c>
      <c r="S3">
        <v>10</v>
      </c>
      <c r="T3" t="s">
        <v>44</v>
      </c>
      <c r="U3">
        <v>12</v>
      </c>
    </row>
    <row r="4" spans="1:21" x14ac:dyDescent="0.3">
      <c r="A4">
        <v>3</v>
      </c>
      <c r="B4" t="s">
        <v>2</v>
      </c>
      <c r="D4" t="s">
        <v>12</v>
      </c>
      <c r="E4" t="s">
        <v>9</v>
      </c>
      <c r="F4" t="s">
        <v>15</v>
      </c>
      <c r="H4" t="s">
        <v>29</v>
      </c>
      <c r="I4" t="s">
        <v>44</v>
      </c>
      <c r="J4" t="s">
        <v>38</v>
      </c>
      <c r="K4" t="s">
        <v>277</v>
      </c>
      <c r="L4" t="s">
        <v>242</v>
      </c>
      <c r="P4">
        <v>10</v>
      </c>
      <c r="Q4">
        <v>10</v>
      </c>
      <c r="R4">
        <v>12</v>
      </c>
      <c r="S4">
        <v>12</v>
      </c>
      <c r="T4" t="s">
        <v>290</v>
      </c>
      <c r="U4" t="s">
        <v>290</v>
      </c>
    </row>
    <row r="5" spans="1:21" x14ac:dyDescent="0.3">
      <c r="A5">
        <v>4</v>
      </c>
      <c r="B5" t="s">
        <v>274</v>
      </c>
      <c r="J5" t="s">
        <v>39</v>
      </c>
      <c r="K5" t="s">
        <v>280</v>
      </c>
      <c r="L5" s="71" t="s">
        <v>273</v>
      </c>
      <c r="P5">
        <v>12</v>
      </c>
      <c r="Q5">
        <v>12</v>
      </c>
      <c r="R5">
        <v>16</v>
      </c>
      <c r="S5">
        <v>16</v>
      </c>
    </row>
    <row r="6" spans="1:21" x14ac:dyDescent="0.3">
      <c r="A6">
        <v>5</v>
      </c>
      <c r="B6" t="s">
        <v>281</v>
      </c>
      <c r="J6" t="s">
        <v>36</v>
      </c>
      <c r="K6" t="s">
        <v>280</v>
      </c>
      <c r="P6">
        <v>16</v>
      </c>
      <c r="Q6">
        <v>16</v>
      </c>
      <c r="R6" t="s">
        <v>290</v>
      </c>
      <c r="S6" t="s">
        <v>290</v>
      </c>
    </row>
    <row r="7" spans="1:21" x14ac:dyDescent="0.3">
      <c r="A7">
        <v>6</v>
      </c>
      <c r="B7" t="s">
        <v>282</v>
      </c>
      <c r="J7" t="s">
        <v>30</v>
      </c>
      <c r="P7" t="s">
        <v>290</v>
      </c>
      <c r="Q7" t="s">
        <v>290</v>
      </c>
    </row>
    <row r="8" spans="1:21" x14ac:dyDescent="0.3">
      <c r="A8">
        <v>7</v>
      </c>
      <c r="B8" t="s">
        <v>283</v>
      </c>
    </row>
    <row r="9" spans="1:21" x14ac:dyDescent="0.3">
      <c r="A9">
        <v>8</v>
      </c>
      <c r="B9" t="s">
        <v>284</v>
      </c>
    </row>
    <row r="10" spans="1:21" x14ac:dyDescent="0.3">
      <c r="A10">
        <v>9</v>
      </c>
      <c r="B10" t="s">
        <v>285</v>
      </c>
    </row>
    <row r="11" spans="1:21" x14ac:dyDescent="0.3">
      <c r="A11">
        <v>10</v>
      </c>
    </row>
    <row r="15" spans="1:21" x14ac:dyDescent="0.3">
      <c r="B15" t="s">
        <v>56</v>
      </c>
      <c r="C15" t="s">
        <v>57</v>
      </c>
      <c r="D15" t="s">
        <v>58</v>
      </c>
      <c r="E15" t="s">
        <v>59</v>
      </c>
      <c r="F15" t="s">
        <v>60</v>
      </c>
      <c r="G15" t="s">
        <v>61</v>
      </c>
      <c r="H15" t="s">
        <v>62</v>
      </c>
      <c r="I15" t="s">
        <v>63</v>
      </c>
      <c r="J15" t="s">
        <v>64</v>
      </c>
      <c r="K15" t="s">
        <v>65</v>
      </c>
      <c r="L15" t="s">
        <v>66</v>
      </c>
      <c r="M15" t="s">
        <v>67</v>
      </c>
      <c r="N15" t="s">
        <v>68</v>
      </c>
      <c r="O15" t="s">
        <v>69</v>
      </c>
      <c r="S15" t="s">
        <v>108</v>
      </c>
    </row>
    <row r="17" spans="2:19" x14ac:dyDescent="0.3">
      <c r="B17" t="s">
        <v>58</v>
      </c>
      <c r="C17" t="str">
        <f>IF(IPO!$E$14="Film",D17,IF(IPO!$E$14="Nieuws en actua",E17,IF(IPO!$E$14="Shows en spel",F17,IF(IPO!$E$14="Sport",G17,IF(IPO!$E$14="Kinderen",H17,IF(IPO!$E$14="Muziek",I17,IF(IPO!$E$14="Kunst en cultuur",J17,IF(IPO!$E$14="Soc./politiek/econ.",K17,IF(IPO!$E$14="Educatief",L17,IF(IPO!$E$14="Vrije tijd",M17,IF(IPO!$E$14="Serie",N17,IF(IPO!$E$14="Human interest",O17,S17))))))))))))</f>
        <v>Algemeen</v>
      </c>
      <c r="D17" t="s">
        <v>70</v>
      </c>
      <c r="E17" t="s">
        <v>81</v>
      </c>
      <c r="F17" t="s">
        <v>85</v>
      </c>
      <c r="G17" t="s">
        <v>89</v>
      </c>
      <c r="H17" t="s">
        <v>102</v>
      </c>
      <c r="I17" t="s">
        <v>109</v>
      </c>
      <c r="J17" t="s">
        <v>70</v>
      </c>
      <c r="K17" t="s">
        <v>70</v>
      </c>
      <c r="L17" t="s">
        <v>70</v>
      </c>
      <c r="M17" t="s">
        <v>70</v>
      </c>
      <c r="N17" t="s">
        <v>70</v>
      </c>
      <c r="O17" t="s">
        <v>70</v>
      </c>
      <c r="S17" t="s">
        <v>108</v>
      </c>
    </row>
    <row r="18" spans="2:19" x14ac:dyDescent="0.3">
      <c r="B18" t="s">
        <v>59</v>
      </c>
      <c r="C18" t="str">
        <f>IF(IPO!$E$14="Film",D18,IF(IPO!$E$14="Nieuws en actua",E18,IF(IPO!$E$14="Shows en spel",F18,IF(IPO!$E$14="Sport",G18,IF(IPO!$E$14="Kinderen",H18,IF(IPO!$E$14="Muziek",I18,IF(IPO!$E$14="Kunst en cultuur",J18,IF(IPO!$E$14="Soc./politiek/econ.",K18,IF(IPO!$E$14="Educatief",L18,IF(IPO!$E$14="Vrije tijd",M18,IF(IPO!$E$14="Serie",N18,IF(IPO!$E$14="Human interest",O18,S18))))))))))))</f>
        <v>Actie/detect./thriller</v>
      </c>
      <c r="D18" t="s">
        <v>71</v>
      </c>
      <c r="E18" t="s">
        <v>82</v>
      </c>
      <c r="F18" t="s">
        <v>86</v>
      </c>
      <c r="G18" t="s">
        <v>90</v>
      </c>
      <c r="H18" t="s">
        <v>103</v>
      </c>
      <c r="I18" t="s">
        <v>110</v>
      </c>
      <c r="J18" t="s">
        <v>116</v>
      </c>
      <c r="K18" t="s">
        <v>127</v>
      </c>
      <c r="L18" t="s">
        <v>130</v>
      </c>
      <c r="M18" t="s">
        <v>138</v>
      </c>
      <c r="N18" t="s">
        <v>71</v>
      </c>
      <c r="O18" t="s">
        <v>147</v>
      </c>
      <c r="S18" t="s">
        <v>108</v>
      </c>
    </row>
    <row r="19" spans="2:19" x14ac:dyDescent="0.3">
      <c r="B19" t="s">
        <v>60</v>
      </c>
      <c r="C19" t="str">
        <f>IF(IPO!$E$14="Film",D19,IF(IPO!$E$14="Nieuws en actua",E19,IF(IPO!$E$14="Shows en spel",F19,IF(IPO!$E$14="Sport",G19,IF(IPO!$E$14="Kinderen",H19,IF(IPO!$E$14="Muziek",I19,IF(IPO!$E$14="Kunst en cultuur",J19,IF(IPO!$E$14="Soc./politiek/econ.",K19,IF(IPO!$E$14="Educatief",L19,IF(IPO!$E$14="Vrije tijd",M19,IF(IPO!$E$14="Serie",N19,IF(IPO!$E$14="Human interest",O19,S19))))))))))))</f>
        <v>Avontuur/oorlog/western</v>
      </c>
      <c r="D19" t="s">
        <v>72</v>
      </c>
      <c r="E19" t="s">
        <v>83</v>
      </c>
      <c r="F19" t="s">
        <v>87</v>
      </c>
      <c r="G19" t="s">
        <v>91</v>
      </c>
      <c r="H19" t="s">
        <v>104</v>
      </c>
      <c r="I19" t="s">
        <v>111</v>
      </c>
      <c r="J19" t="s">
        <v>117</v>
      </c>
      <c r="K19" t="s">
        <v>128</v>
      </c>
      <c r="L19" t="s">
        <v>131</v>
      </c>
      <c r="M19" t="s">
        <v>139</v>
      </c>
      <c r="N19" t="s">
        <v>72</v>
      </c>
      <c r="O19" t="s">
        <v>148</v>
      </c>
      <c r="S19" t="s">
        <v>108</v>
      </c>
    </row>
    <row r="20" spans="2:19" x14ac:dyDescent="0.3">
      <c r="B20" t="s">
        <v>61</v>
      </c>
      <c r="C20" t="str">
        <f>IF(IPO!$E$14="Film",D20,IF(IPO!$E$14="Nieuws en actua",E20,IF(IPO!$E$14="Shows en spel",F20,IF(IPO!$E$14="Sport",G20,IF(IPO!$E$14="Kinderen",H20,IF(IPO!$E$14="Muziek",I20,IF(IPO!$E$14="Kunst en cultuur",J20,IF(IPO!$E$14="Soc./politiek/econ.",K20,IF(IPO!$E$14="Educatief",L20,IF(IPO!$E$14="Vrije tijd",M20,IF(IPO!$E$14="Serie",N20,IF(IPO!$E$14="Human interest",O20,S20))))))))))))</f>
        <v>SF/fantasy/horror</v>
      </c>
      <c r="D20" t="s">
        <v>73</v>
      </c>
      <c r="E20" t="s">
        <v>79</v>
      </c>
      <c r="F20" t="s">
        <v>88</v>
      </c>
      <c r="G20" t="s">
        <v>92</v>
      </c>
      <c r="H20" t="s">
        <v>105</v>
      </c>
      <c r="I20" t="s">
        <v>112</v>
      </c>
      <c r="J20" t="s">
        <v>118</v>
      </c>
      <c r="K20" t="s">
        <v>129</v>
      </c>
      <c r="L20" t="s">
        <v>132</v>
      </c>
      <c r="M20" t="s">
        <v>140</v>
      </c>
      <c r="N20" t="s">
        <v>73</v>
      </c>
      <c r="O20" t="s">
        <v>149</v>
      </c>
      <c r="S20" t="s">
        <v>108</v>
      </c>
    </row>
    <row r="21" spans="2:19" x14ac:dyDescent="0.3">
      <c r="B21" t="s">
        <v>62</v>
      </c>
      <c r="C21" t="str">
        <f>IF(IPO!$E$14="Film",D21,IF(IPO!$E$14="Nieuws en actua",E21,IF(IPO!$E$14="Shows en spel",F21,IF(IPO!$E$14="Sport",G21,IF(IPO!$E$14="Kinderen",H21,IF(IPO!$E$14="Muziek",I21,IF(IPO!$E$14="Kunst en cultuur",J21,IF(IPO!$E$14="Soc./politiek/econ.",K21,IF(IPO!$E$14="Educatief",L21,IF(IPO!$E$14="Vrije tijd",M21,IF(IPO!$E$14="Serie",N21,IF(IPO!$E$14="Human interest",O21,S21))))))))))))</f>
        <v>Komedie</v>
      </c>
      <c r="D21" t="s">
        <v>74</v>
      </c>
      <c r="E21" t="s">
        <v>84</v>
      </c>
      <c r="G21" t="s">
        <v>93</v>
      </c>
      <c r="H21" t="s">
        <v>66</v>
      </c>
      <c r="I21" t="s">
        <v>113</v>
      </c>
      <c r="J21" t="s">
        <v>119</v>
      </c>
      <c r="L21" t="s">
        <v>133</v>
      </c>
      <c r="M21" t="s">
        <v>141</v>
      </c>
      <c r="N21" t="s">
        <v>74</v>
      </c>
      <c r="S21" t="s">
        <v>108</v>
      </c>
    </row>
    <row r="22" spans="2:19" x14ac:dyDescent="0.3">
      <c r="B22" t="s">
        <v>63</v>
      </c>
      <c r="C22" t="str">
        <f>IF(IPO!$E$14="Film",D22,IF(IPO!$E$14="Nieuws en actua",E22,IF(IPO!$E$14="Shows en spel",F22,IF(IPO!$E$14="Sport",G22,IF(IPO!$E$14="Kinderen",H22,IF(IPO!$E$14="Muziek",I22,IF(IPO!$E$14="Kunst en cultuur",J22,IF(IPO!$E$14="Soc./politiek/econ.",K22,IF(IPO!$E$14="Educatief",L22,IF(IPO!$E$14="Vrije tijd",M22,IF(IPO!$E$14="Serie",N22,IF(IPO!$E$14="Human interest",O22,S22))))))))))))</f>
        <v>Familie/melodrama</v>
      </c>
      <c r="D22" t="s">
        <v>75</v>
      </c>
      <c r="G22" t="s">
        <v>94</v>
      </c>
      <c r="H22" t="s">
        <v>106</v>
      </c>
      <c r="I22" t="s">
        <v>114</v>
      </c>
      <c r="J22" t="s">
        <v>120</v>
      </c>
      <c r="L22" t="s">
        <v>134</v>
      </c>
      <c r="M22" t="s">
        <v>142</v>
      </c>
      <c r="N22" t="s">
        <v>146</v>
      </c>
      <c r="S22" t="s">
        <v>108</v>
      </c>
    </row>
    <row r="23" spans="2:19" x14ac:dyDescent="0.3">
      <c r="B23" t="s">
        <v>64</v>
      </c>
      <c r="C23" t="str">
        <f>IF(IPO!$E$14="Film",D23,IF(IPO!$E$14="Nieuws en actua",E23,IF(IPO!$E$14="Shows en spel",F23,IF(IPO!$E$14="Sport",G23,IF(IPO!$E$14="Kinderen",H23,IF(IPO!$E$14="Muziek",I23,IF(IPO!$E$14="Kunst en cultuur",J23,IF(IPO!$E$14="Soc./politiek/econ.",K23,IF(IPO!$E$14="Educatief",L23,IF(IPO!$E$14="Vrije tijd",M23,IF(IPO!$E$14="Serie",N23,IF(IPO!$E$14="Human interest",O23,S23))))))))))))</f>
        <v>Romantiek</v>
      </c>
      <c r="D23" t="s">
        <v>76</v>
      </c>
      <c r="G23" t="s">
        <v>95</v>
      </c>
      <c r="H23" t="s">
        <v>107</v>
      </c>
      <c r="I23" t="s">
        <v>115</v>
      </c>
      <c r="J23" t="s">
        <v>121</v>
      </c>
      <c r="L23" t="s">
        <v>135</v>
      </c>
      <c r="M23" t="s">
        <v>143</v>
      </c>
      <c r="N23" t="s">
        <v>76</v>
      </c>
      <c r="S23" t="s">
        <v>108</v>
      </c>
    </row>
    <row r="24" spans="2:19" x14ac:dyDescent="0.3">
      <c r="B24" t="s">
        <v>65</v>
      </c>
      <c r="C24" t="str">
        <f>IF(IPO!$E$14="Film",D24,IF(IPO!$E$14="Nieuws en actua",E24,IF(IPO!$E$14="Shows en spel",F24,IF(IPO!$E$14="Sport",G24,IF(IPO!$E$14="Kinderen",H24,IF(IPO!$E$14="Muziek",I24,IF(IPO!$E$14="Kunst en cultuur",J24,IF(IPO!$E$14="Soc./politiek/econ.",K24,IF(IPO!$E$14="Educatief",L24,IF(IPO!$E$14="Vrije tijd",M24,IF(IPO!$E$14="Serie",N24,IF(IPO!$E$14="Human interest",O24,S24))))))))))))</f>
        <v>Drama/tragedie</v>
      </c>
      <c r="D24" t="s">
        <v>77</v>
      </c>
      <c r="G24" t="s">
        <v>96</v>
      </c>
      <c r="J24" t="s">
        <v>122</v>
      </c>
      <c r="L24" t="s">
        <v>136</v>
      </c>
      <c r="M24" t="s">
        <v>144</v>
      </c>
      <c r="N24" t="s">
        <v>80</v>
      </c>
      <c r="S24" t="s">
        <v>108</v>
      </c>
    </row>
    <row r="25" spans="2:19" x14ac:dyDescent="0.3">
      <c r="B25" t="s">
        <v>66</v>
      </c>
      <c r="C25" t="str">
        <f>IF(IPO!$E$14="Film",D25,IF(IPO!$E$14="Nieuws en actua",E25,IF(IPO!$E$14="Shows en spel",F25,IF(IPO!$E$14="Sport",G25,IF(IPO!$E$14="Kinderen",H25,IF(IPO!$E$14="Muziek",I25,IF(IPO!$E$14="Kunst en cultuur",J25,IF(IPO!$E$14="Soc./politiek/econ.",K25,IF(IPO!$E$14="Educatief",L25,IF(IPO!$E$14="Vrije tijd",M25,IF(IPO!$E$14="Serie",N25,IF(IPO!$E$14="Human interest",O25,S25))))))))))))</f>
        <v>Erotiek</v>
      </c>
      <c r="D25" t="s">
        <v>78</v>
      </c>
      <c r="G25" t="s">
        <v>97</v>
      </c>
      <c r="J25" t="s">
        <v>123</v>
      </c>
      <c r="L25" t="s">
        <v>137</v>
      </c>
      <c r="M25" t="s">
        <v>145</v>
      </c>
      <c r="S25" t="s">
        <v>108</v>
      </c>
    </row>
    <row r="26" spans="2:19" x14ac:dyDescent="0.3">
      <c r="B26" t="s">
        <v>67</v>
      </c>
      <c r="C26" t="str">
        <f>IF(IPO!$E$14="Film",D26,IF(IPO!$E$14="Nieuws en actua",E26,IF(IPO!$E$14="Shows en spel",F26,IF(IPO!$E$14="Sport",G26,IF(IPO!$E$14="Kinderen",H26,IF(IPO!$E$14="Muziek",I26,IF(IPO!$E$14="Kunst en cultuur",J26,IF(IPO!$E$14="Soc./politiek/econ.",K26,IF(IPO!$E$14="Educatief",L26,IF(IPO!$E$14="Vrije tijd",M26,IF(IPO!$E$14="Serie",N26,IF(IPO!$E$14="Human interest",O26,S26))))))))))))</f>
        <v>Documentaire</v>
      </c>
      <c r="D26" t="s">
        <v>79</v>
      </c>
      <c r="G26" t="s">
        <v>98</v>
      </c>
      <c r="J26" t="s">
        <v>124</v>
      </c>
      <c r="S26" t="s">
        <v>108</v>
      </c>
    </row>
    <row r="27" spans="2:19" x14ac:dyDescent="0.3">
      <c r="B27" t="s">
        <v>68</v>
      </c>
      <c r="C27" t="str">
        <f>IF(IPO!$E$14="Film",D27,IF(IPO!$E$14="Nieuws en actua",E27,IF(IPO!$E$14="Shows en spel",F27,IF(IPO!$E$14="Sport",G27,IF(IPO!$E$14="Kinderen",H27,IF(IPO!$E$14="Muziek",I27,IF(IPO!$E$14="Kunst en cultuur",J27,IF(IPO!$E$14="Soc./politiek/econ.",K27,IF(IPO!$E$14="Educatief",L27,IF(IPO!$E$14="Vrije tijd",M27,IF(IPO!$E$14="Serie",N27,IF(IPO!$E$14="Human interest",O27,S27))))))))))))</f>
        <v>Animatie</v>
      </c>
      <c r="D27" t="s">
        <v>80</v>
      </c>
      <c r="G27" t="s">
        <v>99</v>
      </c>
      <c r="J27" t="s">
        <v>125</v>
      </c>
      <c r="S27" t="s">
        <v>108</v>
      </c>
    </row>
    <row r="28" spans="2:19" x14ac:dyDescent="0.3">
      <c r="B28" t="s">
        <v>69</v>
      </c>
      <c r="C28" t="str">
        <f>IF(IPO!$E$14="Film",D28,IF(IPO!$E$14="Nieuws en actua",E28,IF(IPO!$E$14="Shows en spel",F28,IF(IPO!$E$14="Sport",G28,IF(IPO!$E$14="Kinderen",H28,IF(IPO!$E$14="Muziek",I28,IF(IPO!$E$14="Kunst en cultuur",J28,IF(IPO!$E$14="Soc./politiek/econ.",K28,IF(IPO!$E$14="Educatief",L28,IF(IPO!$E$14="Vrije tijd",M28,IF(IPO!$E$14="Serie",N28,IF(IPO!$E$14="Human interest",O28,S28))))))))))))</f>
        <v>Kinderen</v>
      </c>
      <c r="D28" t="s">
        <v>62</v>
      </c>
      <c r="G28" t="s">
        <v>100</v>
      </c>
      <c r="J28" t="s">
        <v>126</v>
      </c>
      <c r="S28" t="s">
        <v>108</v>
      </c>
    </row>
    <row r="29" spans="2:19" x14ac:dyDescent="0.3">
      <c r="C29">
        <f>IF(IPO!$E$14="Film",D29,IF(IPO!$E$14="Nieuws en actua",E29,IF(IPO!$E$14="Shows en spel",F29,IF(IPO!$E$14="Sport",G29,IF(IPO!$E$14="Kinderen",H29,IF(IPO!$E$14="Muziek",I29,IF(IPO!$E$14="Kunst en cultuur",J29,IF(IPO!$E$14="Soc./politiek/econ.",K29,IF(IPO!$E$14="Educatief",L29,IF(IPO!$E$14="Vrije tijd",M29,IF(IPO!$E$14="Serie",N29,IF(IPO!$E$14="Human interest",O29,S29))))))))))))</f>
        <v>0</v>
      </c>
      <c r="G29" t="s">
        <v>101</v>
      </c>
      <c r="S29" t="s">
        <v>108</v>
      </c>
    </row>
    <row r="30" spans="2:19" x14ac:dyDescent="0.3">
      <c r="C30">
        <f>IF(IPO!$E$14="Film",D30,IF(IPO!$E$14="Nieuws en actua",E30,IF(IPO!$E$14="Shows en spel",F30,IF(IPO!$E$14="Sport",G30,IF(IPO!$E$14="Kinderen",H30,IF(IPO!$E$14="Muziek",I30,IF(IPO!$E$14="Kunst en cultuur",J30,IF(IPO!$E$14="Soc./politiek/econ.",K30,IF(IPO!$E$14="Educatief",L30,IF(IPO!$E$14="Vrije tijd",M30,IF(IPO!$E$14="Serie",N30,IF(IPO!$E$14="Human interest",O30,S30))))))))))))</f>
        <v>0</v>
      </c>
      <c r="S30" t="s">
        <v>108</v>
      </c>
    </row>
    <row r="31" spans="2:19" x14ac:dyDescent="0.3">
      <c r="C31">
        <f>IF(IPO!$E$14="Film",D31,IF(IPO!$E$14="Nieuws en actua",E31,IF(IPO!$E$14="Shows en spel",F31,IF(IPO!$E$14="Sport",G31,IF(IPO!$E$14="Kinderen",H31,IF(IPO!$E$14="Muziek",I31,IF(IPO!$E$14="Kunst en cultuur",J31,IF(IPO!$E$14="Soc./politiek/econ.",K31,IF(IPO!$E$14="Educatief",L31,IF(IPO!$E$14="Vrije tijd",M31,IF(IPO!$E$14="Serie",N31,IF(IPO!$E$14="Human interest",O31,S31))))))))))))</f>
        <v>0</v>
      </c>
      <c r="S31" t="s">
        <v>108</v>
      </c>
    </row>
    <row r="32" spans="2:19" x14ac:dyDescent="0.3">
      <c r="S32" t="s">
        <v>108</v>
      </c>
    </row>
    <row r="33" spans="19:19" x14ac:dyDescent="0.3">
      <c r="S33" t="s">
        <v>108</v>
      </c>
    </row>
    <row r="34" spans="19:19" x14ac:dyDescent="0.3">
      <c r="S34" t="s">
        <v>108</v>
      </c>
    </row>
    <row r="35" spans="19:19" x14ac:dyDescent="0.3">
      <c r="S35" t="s">
        <v>108</v>
      </c>
    </row>
    <row r="36" spans="19:19" x14ac:dyDescent="0.3">
      <c r="S36" t="s">
        <v>108</v>
      </c>
    </row>
  </sheetData>
  <hyperlinks>
    <hyperlink ref="L3" r:id="rId1" xr:uid="{DECB21A6-D209-4C6F-BE16-24FFF1B523B1}"/>
    <hyperlink ref="L5" r:id="rId2" xr:uid="{59115DCD-B83A-44F2-AF75-7BA61ECF8C64}"/>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695138ed59b3c070d052bf7350cc3b9b">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402589d1abdae12cca479a433c295b55"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9A6BD-F361-44D8-808B-EE8BE7DF4EF1}">
  <ds:schemaRefs>
    <ds:schemaRef ds:uri="http://schemas.microsoft.com/office/2006/metadata/properties"/>
    <ds:schemaRef ds:uri="http://schemas.microsoft.com/office/infopath/2007/PartnerControls"/>
    <ds:schemaRef ds:uri="136d7e73-0005-4a9b-8fee-66d236f4d93f"/>
    <ds:schemaRef ds:uri="9b865452-304a-4ad6-8a4a-fe93701ad1e4"/>
  </ds:schemaRefs>
</ds:datastoreItem>
</file>

<file path=customXml/itemProps2.xml><?xml version="1.0" encoding="utf-8"?>
<ds:datastoreItem xmlns:ds="http://schemas.openxmlformats.org/officeDocument/2006/customXml" ds:itemID="{F77B5AB5-D304-4462-BB83-0338B2F59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F14498-BDDC-4138-BEB4-CAB7D31BE6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IPO</vt:lpstr>
      <vt:lpstr>IPO info</vt:lpstr>
      <vt:lpstr>INFO IPG</vt:lpstr>
      <vt:lpstr>invulvelden</vt:lpstr>
      <vt:lpstr>'INFO IPG'!Afdrukbereik</vt:lpstr>
      <vt:lpstr>IPO!Afdrukbereik</vt:lpstr>
    </vt:vector>
  </TitlesOfParts>
  <Company>VRT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Ivo PEETERS</dc:creator>
  <cp:lastModifiedBy>Daisy Hofmans</cp:lastModifiedBy>
  <cp:lastPrinted>2018-05-30T06:55:23Z</cp:lastPrinted>
  <dcterms:created xsi:type="dcterms:W3CDTF">2013-07-05T13:42:04Z</dcterms:created>
  <dcterms:modified xsi:type="dcterms:W3CDTF">2025-04-08T12:55:04Z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